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adagostino\Desktop\"/>
    </mc:Choice>
  </mc:AlternateContent>
  <xr:revisionPtr revIDLastSave="0" documentId="13_ncr:1_{1F38585C-88DE-405A-854F-0DB412C94837}" xr6:coauthVersionLast="47" xr6:coauthVersionMax="47" xr10:uidLastSave="{00000000-0000-0000-0000-000000000000}"/>
  <bookViews>
    <workbookView xWindow="28680" yWindow="-120" windowWidth="29040" windowHeight="15840" xr2:uid="{00000000-000D-0000-FFFF-FFFF00000000}"/>
  </bookViews>
  <sheets>
    <sheet name="Sheet2" sheetId="2" r:id="rId1"/>
  </sheets>
  <definedNames>
    <definedName name="_xlnm._FilterDatabase" localSheetId="0" hidden="1">Sheet2!$5:$5</definedName>
    <definedName name="_xlnm.Print_Area" localSheetId="0">Sheet2!$C$1:$P$101</definedName>
    <definedName name="_xlnm.Print_Titles" localSheetId="0">Sheet2!$5:$5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7" i="2" l="1"/>
  <c r="L75" i="2"/>
  <c r="K75" i="2"/>
  <c r="J75" i="2"/>
  <c r="I75" i="2"/>
  <c r="H75" i="2"/>
  <c r="F75" i="2"/>
  <c r="C75" i="2"/>
  <c r="C70" i="2" l="1"/>
  <c r="L70" i="2"/>
  <c r="K70" i="2"/>
  <c r="J70" i="2"/>
  <c r="I70" i="2"/>
  <c r="H70" i="2"/>
  <c r="F70" i="2"/>
  <c r="K62" i="2" l="1"/>
  <c r="I62" i="2"/>
  <c r="H62" i="2"/>
  <c r="F62" i="2"/>
  <c r="C62" i="2"/>
  <c r="K15" i="2" l="1"/>
  <c r="J15" i="2"/>
  <c r="I15" i="2"/>
  <c r="H15" i="2"/>
  <c r="F15" i="2"/>
  <c r="C15" i="2"/>
  <c r="L55" i="2"/>
  <c r="L77" i="2" s="1"/>
  <c r="K55" i="2"/>
  <c r="J55" i="2"/>
  <c r="I55" i="2"/>
  <c r="C55" i="2"/>
  <c r="H55" i="2"/>
  <c r="H77" i="2" s="1"/>
  <c r="F55" i="2"/>
  <c r="F77" i="2" s="1"/>
  <c r="K77" i="2" l="1"/>
  <c r="J77" i="2"/>
  <c r="I77" i="2"/>
</calcChain>
</file>

<file path=xl/sharedStrings.xml><?xml version="1.0" encoding="utf-8"?>
<sst xmlns="http://schemas.openxmlformats.org/spreadsheetml/2006/main" count="511" uniqueCount="220">
  <si>
    <t>Project</t>
  </si>
  <si>
    <t>Term</t>
  </si>
  <si>
    <t>Municipality</t>
  </si>
  <si>
    <t>County</t>
  </si>
  <si>
    <t>Date Approved</t>
  </si>
  <si>
    <t>Award Amount</t>
  </si>
  <si>
    <t>Camden</t>
  </si>
  <si>
    <t>Total Eligible Capital Investment</t>
  </si>
  <si>
    <t>Total Capital Investment</t>
  </si>
  <si>
    <t>Mercer</t>
  </si>
  <si>
    <t>Newark</t>
  </si>
  <si>
    <t>Essex</t>
  </si>
  <si>
    <t>Four Corner Millennium Project Urban Renewal Entity, LLC</t>
  </si>
  <si>
    <t>Paterson Commons II Urban Renewal Associates, LLC</t>
  </si>
  <si>
    <t>Paterson</t>
  </si>
  <si>
    <t>Passaic</t>
  </si>
  <si>
    <t xml:space="preserve">PRC Campus Centers, LLC </t>
  </si>
  <si>
    <t>Ewing</t>
  </si>
  <si>
    <t>Broadway Associates 2010 LLC</t>
  </si>
  <si>
    <t>Washington Street University Housing Urban Renewal Associates, LLC</t>
  </si>
  <si>
    <t>Atlantic</t>
  </si>
  <si>
    <t>Atlantic City</t>
  </si>
  <si>
    <t>Gloucester</t>
  </si>
  <si>
    <t>Ocean</t>
  </si>
  <si>
    <t>Monmouth</t>
  </si>
  <si>
    <t>Union</t>
  </si>
  <si>
    <t>Elizabeth</t>
  </si>
  <si>
    <t>Glassboro</t>
  </si>
  <si>
    <t>Sayreville</t>
  </si>
  <si>
    <t>Middlesex</t>
  </si>
  <si>
    <t>Irvington</t>
  </si>
  <si>
    <t>Glassboro Mixed-Use Urban Renewal, LLC</t>
  </si>
  <si>
    <t>Sayreville Seaport Associates L.P.</t>
  </si>
  <si>
    <t>Trenton</t>
  </si>
  <si>
    <t>Irvington Seniors Urban Renewal 2013, LLC</t>
  </si>
  <si>
    <t>Hotel 1160, L.L.C. or Affiliate</t>
  </si>
  <si>
    <t>GLTC Partners 2014, LLC</t>
  </si>
  <si>
    <t>Tropicana Atlantic City Corporation</t>
  </si>
  <si>
    <t>Lakewood</t>
  </si>
  <si>
    <t>Chambers Crescent, LLC</t>
  </si>
  <si>
    <t>ACTH Partners, LP</t>
  </si>
  <si>
    <t>Makers Villiage, QALICB,LLC</t>
  </si>
  <si>
    <t>609 Hold, Co, LLC, 609 Broad Street, LLC and Commercial Broad Street, LLC</t>
  </si>
  <si>
    <t>East Grand Associates Urban Renewal Entity, LLC</t>
  </si>
  <si>
    <t>Paulsboro Borough</t>
  </si>
  <si>
    <t>Original: 6/10/2014 Modified: 2/26/2015</t>
  </si>
  <si>
    <t>Broadway Housing Partners LLC</t>
  </si>
  <si>
    <t>CDIP - Paulsboro Summit, LP</t>
  </si>
  <si>
    <t>Asbury Park</t>
  </si>
  <si>
    <t>As created by statute, the Economic Redevelopment and Growth (ERG) Program offers state incentive grants to finance development projects that demonstrate a financing gap. Applications to the ERG Program are evaluated to determine eligibility in accordance with P.L. 2013, c. 161 and as amended through the “Economic Opportunity Act of 2014, Part 3,” P.L. 2014, c. 63, based on representations made by applicants to the Authority.  Per N.J.S.A. 52:27D-489a / N.J.A.C. 19:31-4 and the program’s rules, developers or non-profit organizations on behalf of a qualified developer, must have a redevelopment project located in a qualifying area, demonstrate that the project has a financing gap, meet minimum environmental standards, meet a 20% equity requirement, and, except with regards to a qualified residential project, yield a net positive benefit to the state; applications are subject to a net benefit analysis to verify that the anticipated revenue resulting from the proposed project will be greater than the incentive amount.  With the exception of Residential ERG projects, grants are made annually based on the incremental eligible taxes actually generated as a result of the project.</t>
  </si>
  <si>
    <t>Commercial Projects**</t>
  </si>
  <si>
    <t>Residential Projects**</t>
  </si>
  <si>
    <t>**Commercial Projects = Reimbursement Grant; Residential Projects = Tax Credit</t>
  </si>
  <si>
    <t xml:space="preserve">Anticipated Completion </t>
  </si>
  <si>
    <t>New Jobs***</t>
  </si>
  <si>
    <t>Estimated Construction Jobs***</t>
  </si>
  <si>
    <t>Date Closed****</t>
  </si>
  <si>
    <t>****Date Closed = when EDA executes a project</t>
  </si>
  <si>
    <t>***There is no legislative requirement under ERG related to job creation or retention, therefore this informtion is not tracked as part of the annual certification process</t>
  </si>
  <si>
    <t>2016/2017</t>
  </si>
  <si>
    <t>AP Development Partners, LLC</t>
  </si>
  <si>
    <t>Building 101 Urban Renewal, LCC</t>
  </si>
  <si>
    <t xml:space="preserve">Lincoln Towers Urban Renewal, LP </t>
  </si>
  <si>
    <t>East Orange</t>
  </si>
  <si>
    <t>7 Long Street Doddtown LLC</t>
  </si>
  <si>
    <t>Jersey City</t>
  </si>
  <si>
    <t>Hudson</t>
  </si>
  <si>
    <t>Parkers Walk Urban Renewal, LLC</t>
  </si>
  <si>
    <t xml:space="preserve">GS FC Jersey City Pep 1 Urban Renewal, LLC </t>
  </si>
  <si>
    <t xml:space="preserve">North 25 Urban Renewal Preservation, LP </t>
  </si>
  <si>
    <t xml:space="preserve">Prospect Park Apartments Urban Renewal, LLC </t>
  </si>
  <si>
    <t xml:space="preserve">Carrino Plaza Apartments LLC, The Greater Newark Housing Partnership Inc.  </t>
  </si>
  <si>
    <t>KRE Hamilton Urban Renewal, LLC</t>
  </si>
  <si>
    <t>Withdrawn Projects</t>
  </si>
  <si>
    <t>n/a</t>
  </si>
  <si>
    <t>Keansburg</t>
  </si>
  <si>
    <t xml:space="preserve">Roseville Avenue Redevelopment Urban Renewal LLC &amp; Greater Bergen Community Action Agency </t>
  </si>
  <si>
    <t xml:space="preserve">Riverside Arms Urban Renewal, LLP and Building Believers Trust Corporation </t>
  </si>
  <si>
    <t xml:space="preserve">Beachway Urban Renewal Associates, L.P. and Life Management, Inc. </t>
  </si>
  <si>
    <t xml:space="preserve">New Horizons Phase I Urban Renewal Associates, LP and Newark Housing Authority </t>
  </si>
  <si>
    <t xml:space="preserve">Branch Village Urban Renewal, LLC and the Housing Authority of the City of Camden </t>
  </si>
  <si>
    <t xml:space="preserve">Carver Hall Urban Renewal, LP </t>
  </si>
  <si>
    <t>ERG - Public Infrastructure Project (PIP) Tax Credit Program +</t>
  </si>
  <si>
    <t>Wood-Ridge Development, LLC (School)</t>
  </si>
  <si>
    <t>Wood-Ridge</t>
  </si>
  <si>
    <t>Bergen</t>
  </si>
  <si>
    <t>Wood-Ridge Development, LLC (Parks and Recreational Space)</t>
  </si>
  <si>
    <t>Wood-Ridge Development, LLC (Train Station)</t>
  </si>
  <si>
    <t>Edison</t>
  </si>
  <si>
    <t>Harrison</t>
  </si>
  <si>
    <t>Kearny</t>
  </si>
  <si>
    <t xml:space="preserve">30 West Pershing, LLC </t>
  </si>
  <si>
    <t xml:space="preserve">Advance at Harrison, LLC </t>
  </si>
  <si>
    <t xml:space="preserve">DVL, Inc. </t>
  </si>
  <si>
    <t>*Subject to Governor's 10 day veto period. Link to project memo will be active when full Board agenda is posted following Governor's veto period.</t>
  </si>
  <si>
    <t xml:space="preserve">Island Campus Redevelopment Associates LLC </t>
  </si>
  <si>
    <t xml:space="preserve">South Inlet Partners Urban Renewal LLC </t>
  </si>
  <si>
    <t xml:space="preserve">Glassboro A-3 Urban Renewal, LLC </t>
  </si>
  <si>
    <t>Glassboro A-4 Urban Renewal, LLC</t>
  </si>
  <si>
    <t>ERG - Mixed Use Parking Tax Credit Program +</t>
  </si>
  <si>
    <t>+ Grand Total does not reflect ERG - PIP Program and ERG - Mixed Use Parking Program as those are separate and distinct allocations under the Economic Opportunity Act of 2014</t>
  </si>
  <si>
    <t xml:space="preserve">Bayfront Redevelopment, LLC (Central Park, The Promenade, and The Green) </t>
  </si>
  <si>
    <t>Downtown Works Urban Renewal Housing Co. LLC and Cooper-Grant Neighborhood Association</t>
  </si>
  <si>
    <t>Clifton</t>
  </si>
  <si>
    <t>Kingsland Street Urban Renewal, EEC</t>
  </si>
  <si>
    <t>Piscataway</t>
  </si>
  <si>
    <t>Rutgers, the State University of New Jersey</t>
  </si>
  <si>
    <t>Residential Units (if applicable)</t>
  </si>
  <si>
    <t>Vineland</t>
  </si>
  <si>
    <t>Cumberland</t>
  </si>
  <si>
    <t>ACB Ownership, LLC</t>
  </si>
  <si>
    <t xml:space="preserve">PH Urban Renewal, LLC </t>
  </si>
  <si>
    <t>Original: 3/24/2017           Modified: 5/11/2017</t>
  </si>
  <si>
    <t>New Brunswick</t>
  </si>
  <si>
    <t xml:space="preserve">Cultural Center Redevelopment Associates Urban Renewal, LLC </t>
  </si>
  <si>
    <t>CP Residential GSGZ, LLC (One Cooper Residential Urban Renewal, LLC)</t>
  </si>
  <si>
    <t>Original: 6/13/2017       Modified: 11/14/2017</t>
  </si>
  <si>
    <t>Original: 6/14/2016      Modified: 9/14/2017</t>
  </si>
  <si>
    <t>Original - 11/13/2015       Modified - 12/12/2017</t>
  </si>
  <si>
    <t>Camden Hotel Partners, LLC</t>
  </si>
  <si>
    <t>One Journal Square Partners Urban Renewal Company, LLC</t>
  </si>
  <si>
    <t>Original: 6/14/2016            Modified: 1/9/2018</t>
  </si>
  <si>
    <t>Parking Authority of the City of Camden</t>
  </si>
  <si>
    <t>Raymour &amp; Flanigan Properties, LLC or Nominee / Vineland Delsea Drive, LLC</t>
  </si>
  <si>
    <t>Project Status</t>
  </si>
  <si>
    <t>Withdrawn</t>
  </si>
  <si>
    <t>Incentive Agreement Executed (Closed)</t>
  </si>
  <si>
    <t>Conditions Met (Closed)</t>
  </si>
  <si>
    <t>Commitment Letter Signed-In Conditions</t>
  </si>
  <si>
    <t>With Taxation for Reimbursement</t>
  </si>
  <si>
    <t>Annual Tax Credit Certificate(s) Issued</t>
  </si>
  <si>
    <t>Garden Spires Urban Renewal, LP</t>
  </si>
  <si>
    <t>Spruce Spires Urban Renewal, LP</t>
  </si>
  <si>
    <t>Board Approved</t>
  </si>
  <si>
    <t>Ria Hospitality Urban Renewal, LLC</t>
  </si>
  <si>
    <t>Carteret Borough</t>
  </si>
  <si>
    <t>Middlesex County</t>
  </si>
  <si>
    <t>Parking Authority of the City of Paterson</t>
  </si>
  <si>
    <t>CRT Holdings, LLC</t>
  </si>
  <si>
    <t>Aggregate Tax Certificate Issued</t>
  </si>
  <si>
    <t>P42840</t>
  </si>
  <si>
    <t>P42221</t>
  </si>
  <si>
    <t>P38966</t>
  </si>
  <si>
    <t>P45229</t>
  </si>
  <si>
    <t>P39374</t>
  </si>
  <si>
    <t>P39273</t>
  </si>
  <si>
    <t>P40549</t>
  </si>
  <si>
    <t>P40550</t>
  </si>
  <si>
    <t>P40551</t>
  </si>
  <si>
    <t>P43333</t>
  </si>
  <si>
    <t>P40976</t>
  </si>
  <si>
    <t>P40590</t>
  </si>
  <si>
    <t>P40265</t>
  </si>
  <si>
    <t>P41104</t>
  </si>
  <si>
    <t>P39074</t>
  </si>
  <si>
    <t>P40552</t>
  </si>
  <si>
    <t>P39160</t>
  </si>
  <si>
    <t>P40548</t>
  </si>
  <si>
    <t>P39030</t>
  </si>
  <si>
    <t>P38965</t>
  </si>
  <si>
    <t>P39516</t>
  </si>
  <si>
    <t>P41116</t>
  </si>
  <si>
    <t>P41281</t>
  </si>
  <si>
    <t>P41316</t>
  </si>
  <si>
    <t>P40492</t>
  </si>
  <si>
    <t>P41085</t>
  </si>
  <si>
    <t>P41653</t>
  </si>
  <si>
    <t>P41622</t>
  </si>
  <si>
    <t>P38768</t>
  </si>
  <si>
    <t>P38868</t>
  </si>
  <si>
    <t>P37974</t>
  </si>
  <si>
    <t>P38859</t>
  </si>
  <si>
    <t>P38867</t>
  </si>
  <si>
    <t>P38866</t>
  </si>
  <si>
    <t>P38767</t>
  </si>
  <si>
    <t>P39492</t>
  </si>
  <si>
    <t>P41581</t>
  </si>
  <si>
    <t>P43052</t>
  </si>
  <si>
    <t>P39898</t>
  </si>
  <si>
    <t>P40187</t>
  </si>
  <si>
    <t>P41303</t>
  </si>
  <si>
    <t>P41304</t>
  </si>
  <si>
    <t>P42918</t>
  </si>
  <si>
    <t>P42320</t>
  </si>
  <si>
    <t>P39897</t>
  </si>
  <si>
    <t>P39093</t>
  </si>
  <si>
    <t>P40174</t>
  </si>
  <si>
    <t>P38816</t>
  </si>
  <si>
    <t>P37844</t>
  </si>
  <si>
    <t>P41362</t>
  </si>
  <si>
    <t>P39423</t>
  </si>
  <si>
    <t>P43966</t>
  </si>
  <si>
    <t>P42120</t>
  </si>
  <si>
    <t>P39431</t>
  </si>
  <si>
    <t>P40087</t>
  </si>
  <si>
    <t>P41412</t>
  </si>
  <si>
    <t>P44079</t>
  </si>
  <si>
    <t>P45232</t>
  </si>
  <si>
    <t>P45119</t>
  </si>
  <si>
    <t>P40469</t>
  </si>
  <si>
    <t>P38356</t>
  </si>
  <si>
    <t>P39301</t>
  </si>
  <si>
    <t>P39141</t>
  </si>
  <si>
    <t>ER3</t>
  </si>
  <si>
    <t>P45838</t>
  </si>
  <si>
    <t>ER2</t>
  </si>
  <si>
    <t>ER4</t>
  </si>
  <si>
    <t>Terminated</t>
  </si>
  <si>
    <t>Program</t>
  </si>
  <si>
    <t>Pnum</t>
  </si>
  <si>
    <t>PROD-00257926</t>
  </si>
  <si>
    <t>Hinchliffe Master Urban Renewal, L.P.-ERG</t>
  </si>
  <si>
    <t>Argus Ellison Associates LLC and Grandparents AE, LLC</t>
  </si>
  <si>
    <t>PROD-00187733</t>
  </si>
  <si>
    <t>Updated 3/1/2022</t>
  </si>
  <si>
    <t>Approval Letter Executed</t>
  </si>
  <si>
    <t>PROD-00289001</t>
  </si>
  <si>
    <t>Hamilton Square Urban Renewal LLC</t>
  </si>
  <si>
    <t>Board Approval</t>
  </si>
  <si>
    <t xml:space="preserve">ERG - Economic Recovery Growth-Tax Credit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</si>
</sst>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quot;$&quot;#,##0;[Red]&quot;$&quot;#,##0"/>
    <numFmt numFmtId="165" formatCode="&quot;$&quot;#,##0"/>
  </numFmts>
  <fonts count="15" x14ac:knownFonts="1">
    <font>
      <sz val="11"/>
      <color theme="1"/>
      <name val="Calibri"/>
      <family val="2"/>
      <scheme val="minor"/>
    </font>
    <font>
      <sz val="10"/>
      <color indexed="8"/>
      <name val="Arial"/>
      <family val="2"/>
    </font>
    <font>
      <sz val="10"/>
      <name val="Arial"/>
      <family val="2"/>
    </font>
    <font>
      <sz val="11"/>
      <color theme="1"/>
      <name val="Calibri"/>
      <family val="2"/>
      <scheme val="minor"/>
    </font>
    <font>
      <u/>
      <sz val="11"/>
      <color theme="10"/>
      <name val="Calibri"/>
      <family val="2"/>
    </font>
    <font>
      <u/>
      <sz val="11"/>
      <color theme="10"/>
      <name val="Calibri"/>
      <family val="2"/>
      <scheme val="minor"/>
    </font>
    <font>
      <u/>
      <sz val="8.25"/>
      <color theme="10"/>
      <name val="Calibri"/>
      <family val="2"/>
    </font>
    <font>
      <b/>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font>
    <font>
      <sz val="14"/>
      <color theme="1"/>
      <name val="Calibri"/>
      <family val="2"/>
      <scheme val="minor"/>
    </font>
    <font>
      <i/>
      <sz val="12"/>
      <color theme="1"/>
      <name val="Calibri"/>
      <family val="2"/>
      <scheme val="minor"/>
    </font>
    <font>
      <sz val="11"/>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1">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0" fontId="1" fillId="0" borderId="0"/>
    <xf numFmtId="0" fontId="2" fillId="0" borderId="0"/>
    <xf numFmtId="0" fontId="3" fillId="0" borderId="0"/>
    <xf numFmtId="0" fontId="2" fillId="0" borderId="0"/>
    <xf numFmtId="9" fontId="3" fillId="0" borderId="0" applyFont="0" applyFill="0" applyBorder="0" applyAlignment="0" applyProtection="0"/>
  </cellStyleXfs>
  <cellXfs count="119">
    <xf numFmtId="0" fontId="0" fillId="0" borderId="0" xfId="0"/>
    <xf numFmtId="0" fontId="8" fillId="0" borderId="0" xfId="0" applyFont="1" applyAlignment="1">
      <alignment horizontal="left" vertical="top"/>
    </xf>
    <xf numFmtId="0" fontId="0" fillId="0" borderId="0" xfId="0" applyFont="1"/>
    <xf numFmtId="0" fontId="0" fillId="0" borderId="0" xfId="0" applyFont="1" applyAlignment="1">
      <alignment horizontal="left" vertical="top"/>
    </xf>
    <xf numFmtId="0" fontId="9" fillId="2" borderId="1" xfId="0" applyFont="1" applyFill="1" applyBorder="1" applyAlignment="1">
      <alignment horizontal="left" vertical="top" wrapText="1"/>
    </xf>
    <xf numFmtId="0" fontId="10" fillId="0" borderId="1" xfId="3" applyFont="1" applyFill="1" applyBorder="1" applyAlignment="1" applyProtection="1">
      <alignment horizontal="left" vertical="top" wrapText="1"/>
    </xf>
    <xf numFmtId="0" fontId="8" fillId="0" borderId="1" xfId="0" applyFont="1" applyFill="1" applyBorder="1" applyAlignment="1">
      <alignment horizontal="left" vertical="top" wrapText="1"/>
    </xf>
    <xf numFmtId="3" fontId="8" fillId="0" borderId="1" xfId="0" applyNumberFormat="1" applyFont="1" applyFill="1" applyBorder="1" applyAlignment="1">
      <alignment horizontal="left" vertical="top" wrapText="1"/>
    </xf>
    <xf numFmtId="14" fontId="8" fillId="0" borderId="1" xfId="0" applyNumberFormat="1" applyFont="1" applyFill="1" applyBorder="1" applyAlignment="1">
      <alignment horizontal="left" vertical="top" wrapText="1"/>
    </xf>
    <xf numFmtId="0" fontId="0" fillId="0" borderId="0" xfId="0" applyFont="1" applyFill="1"/>
    <xf numFmtId="3" fontId="0" fillId="0" borderId="1" xfId="0" applyNumberFormat="1"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9" fillId="2" borderId="1" xfId="0" applyFont="1" applyFill="1" applyBorder="1" applyAlignment="1">
      <alignment horizontal="left" vertical="top"/>
    </xf>
    <xf numFmtId="164" fontId="9" fillId="2" borderId="1" xfId="0" applyNumberFormat="1" applyFont="1" applyFill="1" applyBorder="1" applyAlignment="1">
      <alignment horizontal="left" vertical="top"/>
    </xf>
    <xf numFmtId="3" fontId="9" fillId="2" borderId="1" xfId="0" applyNumberFormat="1" applyFont="1" applyFill="1" applyBorder="1" applyAlignment="1">
      <alignment horizontal="left" vertical="top"/>
    </xf>
    <xf numFmtId="0" fontId="0" fillId="3" borderId="1" xfId="0" applyFont="1" applyFill="1" applyBorder="1"/>
    <xf numFmtId="0" fontId="8" fillId="0" borderId="0" xfId="0"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3" fontId="8" fillId="0" borderId="0" xfId="0" applyNumberFormat="1" applyFont="1" applyFill="1" applyBorder="1" applyAlignment="1">
      <alignment horizontal="left" vertical="top" wrapText="1"/>
    </xf>
    <xf numFmtId="14" fontId="8" fillId="0" borderId="0" xfId="0" applyNumberFormat="1" applyFont="1" applyFill="1" applyBorder="1" applyAlignment="1">
      <alignment horizontal="left" vertical="top" wrapText="1"/>
    </xf>
    <xf numFmtId="0" fontId="0" fillId="0" borderId="0" xfId="0" applyFont="1" applyBorder="1"/>
    <xf numFmtId="0" fontId="4" fillId="0" borderId="1" xfId="3" applyFont="1" applyFill="1" applyBorder="1" applyAlignment="1" applyProtection="1">
      <alignment horizontal="left" vertical="top" wrapText="1"/>
    </xf>
    <xf numFmtId="0" fontId="0" fillId="3" borderId="1" xfId="0" applyFont="1" applyFill="1" applyBorder="1" applyAlignment="1">
      <alignment horizontal="right"/>
    </xf>
    <xf numFmtId="0" fontId="0" fillId="0" borderId="0" xfId="0" applyFont="1" applyFill="1" applyBorder="1" applyAlignment="1">
      <alignment horizontal="right"/>
    </xf>
    <xf numFmtId="0" fontId="8" fillId="0" borderId="0" xfId="0" applyFont="1" applyFill="1" applyAlignment="1">
      <alignment horizontal="left" vertical="top"/>
    </xf>
    <xf numFmtId="0" fontId="0" fillId="0" borderId="0" xfId="0" applyFont="1" applyFill="1" applyBorder="1"/>
    <xf numFmtId="0" fontId="7" fillId="2" borderId="1" xfId="0" applyFont="1" applyFill="1" applyBorder="1" applyAlignment="1">
      <alignment wrapText="1"/>
    </xf>
    <xf numFmtId="0" fontId="4" fillId="0" borderId="0" xfId="3" applyFont="1" applyBorder="1" applyAlignment="1" applyProtection="1">
      <alignment horizontal="left" vertical="top" wrapText="1"/>
    </xf>
    <xf numFmtId="0" fontId="8" fillId="0" borderId="0" xfId="0" applyFont="1" applyBorder="1" applyAlignment="1">
      <alignment horizontal="left" vertical="top"/>
    </xf>
    <xf numFmtId="5" fontId="8" fillId="0" borderId="0" xfId="0" applyNumberFormat="1" applyFont="1" applyBorder="1" applyAlignment="1">
      <alignment horizontal="left" vertical="top"/>
    </xf>
    <xf numFmtId="165" fontId="8" fillId="0" borderId="0" xfId="0" applyNumberFormat="1" applyFont="1" applyBorder="1" applyAlignment="1">
      <alignment horizontal="left" vertical="top"/>
    </xf>
    <xf numFmtId="14" fontId="8" fillId="0" borderId="0" xfId="0" applyNumberFormat="1" applyFont="1" applyBorder="1" applyAlignment="1">
      <alignment horizontal="left" vertical="top"/>
    </xf>
    <xf numFmtId="164" fontId="9" fillId="0" borderId="0" xfId="0" applyNumberFormat="1" applyFont="1" applyFill="1" applyBorder="1" applyAlignment="1">
      <alignment horizontal="left" vertical="top" wrapText="1"/>
    </xf>
    <xf numFmtId="3" fontId="9" fillId="0" borderId="0" xfId="0" applyNumberFormat="1" applyFont="1" applyFill="1" applyBorder="1" applyAlignment="1">
      <alignment horizontal="left" vertical="top" wrapText="1"/>
    </xf>
    <xf numFmtId="0" fontId="9" fillId="0" borderId="0" xfId="0" quotePrefix="1" applyFont="1" applyFill="1" applyBorder="1" applyAlignment="1">
      <alignment vertical="top" wrapText="1"/>
    </xf>
    <xf numFmtId="0" fontId="11" fillId="0" borderId="0" xfId="0" applyFont="1" applyFill="1" applyBorder="1" applyAlignment="1">
      <alignment horizontal="left" vertical="top"/>
    </xf>
    <xf numFmtId="0" fontId="4" fillId="0" borderId="0" xfId="3" applyFont="1" applyAlignment="1" applyProtection="1"/>
    <xf numFmtId="0" fontId="9" fillId="2" borderId="1" xfId="0" applyFont="1" applyFill="1" applyBorder="1" applyAlignment="1">
      <alignment horizontal="center" vertical="top" wrapText="1"/>
    </xf>
    <xf numFmtId="0" fontId="0" fillId="0" borderId="1" xfId="0" applyFont="1" applyFill="1" applyBorder="1" applyAlignment="1">
      <alignment horizontal="right" vertical="top"/>
    </xf>
    <xf numFmtId="0" fontId="10" fillId="0" borderId="1" xfId="3" applyFont="1" applyFill="1" applyBorder="1" applyAlignment="1" applyProtection="1">
      <alignment vertical="top" wrapText="1"/>
    </xf>
    <xf numFmtId="0" fontId="0" fillId="0" borderId="1" xfId="0" applyFont="1" applyFill="1" applyBorder="1" applyAlignment="1">
      <alignment vertical="top"/>
    </xf>
    <xf numFmtId="0" fontId="9" fillId="2" borderId="1" xfId="0" applyFont="1" applyFill="1" applyBorder="1" applyAlignment="1">
      <alignment horizontal="left" vertical="top" wrapText="1"/>
    </xf>
    <xf numFmtId="0" fontId="8" fillId="0" borderId="1" xfId="0" applyFont="1" applyFill="1" applyBorder="1" applyAlignment="1">
      <alignment horizontal="left" vertical="top" wrapText="1"/>
    </xf>
    <xf numFmtId="14" fontId="8" fillId="0" borderId="1" xfId="0" applyNumberFormat="1" applyFont="1" applyFill="1" applyBorder="1" applyAlignment="1">
      <alignment horizontal="left" vertical="top" wrapText="1"/>
    </xf>
    <xf numFmtId="0" fontId="0" fillId="0" borderId="1" xfId="0" applyFont="1" applyFill="1" applyBorder="1" applyAlignment="1">
      <alignment vertical="top"/>
    </xf>
    <xf numFmtId="14" fontId="8" fillId="0" borderId="1" xfId="0" applyNumberFormat="1" applyFont="1" applyFill="1" applyBorder="1" applyAlignment="1">
      <alignment horizontal="right" vertical="top" wrapText="1"/>
    </xf>
    <xf numFmtId="0" fontId="7" fillId="2" borderId="1" xfId="0" applyFont="1" applyFill="1" applyBorder="1" applyAlignment="1">
      <alignment vertical="top" wrapText="1"/>
    </xf>
    <xf numFmtId="0" fontId="4" fillId="0" borderId="1" xfId="3" applyFill="1" applyBorder="1" applyAlignment="1" applyProtection="1">
      <alignment vertical="top" wrapText="1"/>
    </xf>
    <xf numFmtId="0" fontId="12" fillId="0" borderId="0" xfId="0" applyFont="1" applyFill="1" applyBorder="1" applyAlignment="1">
      <alignment horizontal="left" vertical="top" wrapText="1"/>
    </xf>
    <xf numFmtId="0" fontId="8" fillId="0" borderId="1" xfId="0" applyFont="1" applyFill="1" applyBorder="1" applyAlignment="1">
      <alignment vertical="top" wrapText="1"/>
    </xf>
    <xf numFmtId="0" fontId="8" fillId="0" borderId="1" xfId="0" applyFont="1" applyFill="1" applyBorder="1" applyAlignment="1">
      <alignment vertical="top"/>
    </xf>
    <xf numFmtId="14" fontId="8" fillId="0" borderId="1" xfId="0" applyNumberFormat="1" applyFont="1" applyFill="1" applyBorder="1" applyAlignment="1">
      <alignment horizontal="right" wrapText="1"/>
    </xf>
    <xf numFmtId="0" fontId="8" fillId="0" borderId="1" xfId="0" applyFont="1" applyFill="1" applyBorder="1" applyAlignment="1">
      <alignment horizontal="left" vertical="top"/>
    </xf>
    <xf numFmtId="3" fontId="9" fillId="2" borderId="1" xfId="0" applyNumberFormat="1" applyFont="1" applyFill="1" applyBorder="1" applyAlignment="1">
      <alignment vertical="top" wrapText="1"/>
    </xf>
    <xf numFmtId="164" fontId="9" fillId="2" borderId="1" xfId="0" applyNumberFormat="1" applyFont="1" applyFill="1" applyBorder="1" applyAlignment="1">
      <alignment horizontal="right" vertical="top"/>
    </xf>
    <xf numFmtId="164" fontId="8" fillId="0" borderId="1" xfId="0" applyNumberFormat="1" applyFont="1" applyFill="1" applyBorder="1" applyAlignment="1">
      <alignment horizontal="right" vertical="top" wrapText="1"/>
    </xf>
    <xf numFmtId="164" fontId="0" fillId="0" borderId="1" xfId="0" applyNumberFormat="1" applyFont="1" applyFill="1" applyBorder="1" applyAlignment="1">
      <alignment horizontal="right" vertical="top" wrapText="1"/>
    </xf>
    <xf numFmtId="0" fontId="8" fillId="0"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9" fillId="2" borderId="1" xfId="0" applyFont="1" applyFill="1" applyBorder="1" applyAlignment="1">
      <alignment horizontal="center" vertical="top"/>
    </xf>
    <xf numFmtId="3" fontId="8" fillId="0" borderId="1" xfId="0" applyNumberFormat="1" applyFont="1" applyFill="1" applyBorder="1" applyAlignment="1">
      <alignment horizontal="right" vertical="top" wrapText="1"/>
    </xf>
    <xf numFmtId="3" fontId="0" fillId="0" borderId="1" xfId="0" applyNumberFormat="1" applyFont="1" applyFill="1" applyBorder="1" applyAlignment="1">
      <alignment horizontal="right" vertical="top" wrapText="1"/>
    </xf>
    <xf numFmtId="3" fontId="9" fillId="2" borderId="1" xfId="0" applyNumberFormat="1" applyFont="1" applyFill="1" applyBorder="1" applyAlignment="1">
      <alignment horizontal="right" vertical="top"/>
    </xf>
    <xf numFmtId="164" fontId="13" fillId="0" borderId="1" xfId="0" applyNumberFormat="1" applyFont="1" applyFill="1" applyBorder="1" applyAlignment="1">
      <alignment horizontal="right" vertical="top" wrapText="1"/>
    </xf>
    <xf numFmtId="0" fontId="14" fillId="0" borderId="1" xfId="0" applyFont="1" applyFill="1" applyBorder="1" applyAlignment="1">
      <alignment horizontal="left" vertical="top" wrapText="1"/>
    </xf>
    <xf numFmtId="0" fontId="2" fillId="0" borderId="7" xfId="0" applyNumberFormat="1" applyFont="1" applyFill="1" applyBorder="1" applyAlignment="1">
      <alignment vertical="top" wrapText="1" readingOrder="1"/>
    </xf>
    <xf numFmtId="0" fontId="13" fillId="0" borderId="1" xfId="0" applyFont="1" applyFill="1" applyBorder="1" applyAlignment="1">
      <alignment horizontal="center" vertical="top" wrapText="1"/>
    </xf>
    <xf numFmtId="3" fontId="13" fillId="0" borderId="1" xfId="0" applyNumberFormat="1" applyFont="1" applyFill="1" applyBorder="1" applyAlignment="1">
      <alignment horizontal="right" vertical="top" wrapText="1"/>
    </xf>
    <xf numFmtId="3" fontId="14" fillId="0" borderId="1" xfId="0" applyNumberFormat="1" applyFont="1" applyFill="1" applyBorder="1" applyAlignment="1">
      <alignment horizontal="left" vertical="top" wrapText="1"/>
    </xf>
    <xf numFmtId="14" fontId="13" fillId="0" borderId="1" xfId="0" applyNumberFormat="1" applyFont="1" applyFill="1" applyBorder="1" applyAlignment="1">
      <alignment horizontal="left" vertical="top" wrapText="1"/>
    </xf>
    <xf numFmtId="0" fontId="13" fillId="0" borderId="1" xfId="0" applyFont="1" applyFill="1" applyBorder="1" applyAlignment="1">
      <alignment horizontal="right" vertical="top"/>
    </xf>
    <xf numFmtId="0" fontId="14" fillId="0" borderId="1" xfId="0" applyFont="1" applyFill="1" applyBorder="1" applyAlignment="1">
      <alignment vertical="top" wrapText="1"/>
    </xf>
    <xf numFmtId="0" fontId="2" fillId="0" borderId="0" xfId="0" applyNumberFormat="1" applyFont="1" applyFill="1" applyBorder="1" applyAlignment="1">
      <alignment vertical="top" wrapText="1" readingOrder="1"/>
    </xf>
    <xf numFmtId="0" fontId="2" fillId="0" borderId="8" xfId="0" applyNumberFormat="1" applyFont="1" applyFill="1" applyBorder="1" applyAlignment="1">
      <alignment vertical="top" wrapText="1" readingOrder="1"/>
    </xf>
    <xf numFmtId="0" fontId="2" fillId="0" borderId="1" xfId="0" applyNumberFormat="1" applyFont="1" applyFill="1" applyBorder="1" applyAlignment="1">
      <alignment vertical="top" wrapText="1" readingOrder="1"/>
    </xf>
    <xf numFmtId="0" fontId="8" fillId="0" borderId="1" xfId="0" applyFont="1" applyFill="1" applyBorder="1" applyAlignment="1">
      <alignment horizontal="right" vertical="top" wrapText="1"/>
    </xf>
    <xf numFmtId="165" fontId="9" fillId="2" borderId="1" xfId="0" applyNumberFormat="1" applyFont="1" applyFill="1" applyBorder="1" applyAlignment="1">
      <alignment horizontal="right" vertical="top"/>
    </xf>
    <xf numFmtId="164" fontId="9" fillId="2" borderId="1" xfId="0" applyNumberFormat="1" applyFont="1" applyFill="1" applyBorder="1" applyAlignment="1">
      <alignment horizontal="right" vertical="top" wrapText="1"/>
    </xf>
    <xf numFmtId="165" fontId="8" fillId="0" borderId="1" xfId="0" applyNumberFormat="1" applyFont="1" applyFill="1" applyBorder="1" applyAlignment="1">
      <alignment horizontal="right" vertical="top"/>
    </xf>
    <xf numFmtId="3" fontId="9" fillId="2" borderId="1" xfId="0" applyNumberFormat="1" applyFont="1" applyFill="1" applyBorder="1" applyAlignment="1">
      <alignment horizontal="right" vertical="top" wrapText="1"/>
    </xf>
    <xf numFmtId="0" fontId="13" fillId="0" borderId="0" xfId="0" applyFont="1" applyFill="1"/>
    <xf numFmtId="164" fontId="14" fillId="0" borderId="1" xfId="0" applyNumberFormat="1" applyFont="1" applyFill="1" applyBorder="1" applyAlignment="1">
      <alignment horizontal="right" vertical="top" wrapText="1"/>
    </xf>
    <xf numFmtId="3" fontId="14" fillId="0" borderId="1" xfId="0" applyNumberFormat="1" applyFont="1" applyFill="1" applyBorder="1" applyAlignment="1">
      <alignment horizontal="right" vertical="top" wrapText="1"/>
    </xf>
    <xf numFmtId="0" fontId="8" fillId="0" borderId="1" xfId="0" applyFont="1" applyFill="1" applyBorder="1" applyAlignment="1">
      <alignment horizontal="right" vertical="top"/>
    </xf>
    <xf numFmtId="14" fontId="8" fillId="0" borderId="1" xfId="0" applyNumberFormat="1" applyFont="1" applyFill="1" applyBorder="1" applyAlignment="1">
      <alignment horizontal="left" vertical="top"/>
    </xf>
    <xf numFmtId="164" fontId="9" fillId="0" borderId="0" xfId="0" applyNumberFormat="1" applyFont="1" applyFill="1" applyBorder="1" applyAlignment="1">
      <alignment horizontal="right" vertical="top" wrapText="1"/>
    </xf>
    <xf numFmtId="0" fontId="14" fillId="0" borderId="1" xfId="0" applyFont="1" applyBorder="1" applyAlignment="1">
      <alignment vertical="top"/>
    </xf>
    <xf numFmtId="0" fontId="8" fillId="0" borderId="1" xfId="0" applyFont="1" applyBorder="1" applyAlignment="1">
      <alignment vertical="top"/>
    </xf>
    <xf numFmtId="0" fontId="14" fillId="0" borderId="1" xfId="0" applyFont="1" applyFill="1" applyBorder="1" applyAlignment="1">
      <alignment vertical="top"/>
    </xf>
    <xf numFmtId="0" fontId="0" fillId="3" borderId="1" xfId="0" applyFont="1" applyFill="1" applyBorder="1" applyAlignment="1"/>
    <xf numFmtId="0" fontId="9" fillId="0" borderId="6" xfId="0" applyFont="1" applyFill="1" applyBorder="1" applyAlignment="1">
      <alignment vertical="top"/>
    </xf>
    <xf numFmtId="0" fontId="9" fillId="0" borderId="0" xfId="0" applyFont="1" applyFill="1" applyBorder="1" applyAlignment="1">
      <alignment vertical="top"/>
    </xf>
    <xf numFmtId="0" fontId="0" fillId="0" borderId="0" xfId="0" applyFont="1" applyFill="1" applyAlignment="1">
      <alignment vertical="top"/>
    </xf>
    <xf numFmtId="0" fontId="0" fillId="0" borderId="0" xfId="0" applyFont="1" applyAlignment="1">
      <alignment vertical="top"/>
    </xf>
    <xf numFmtId="0" fontId="0" fillId="0" borderId="0" xfId="0" applyFont="1" applyBorder="1" applyAlignment="1">
      <alignment vertical="top"/>
    </xf>
    <xf numFmtId="0" fontId="13" fillId="0" borderId="0" xfId="0" applyFont="1" applyFill="1" applyAlignment="1">
      <alignment vertical="top"/>
    </xf>
    <xf numFmtId="164" fontId="0" fillId="0" borderId="0" xfId="0" applyNumberFormat="1" applyFont="1"/>
    <xf numFmtId="165" fontId="0" fillId="0" borderId="0" xfId="0" applyNumberFormat="1" applyFont="1"/>
    <xf numFmtId="164" fontId="8" fillId="0" borderId="0" xfId="0" applyNumberFormat="1" applyFont="1" applyFill="1" applyBorder="1" applyAlignment="1">
      <alignment horizontal="right" vertical="top" wrapText="1"/>
    </xf>
    <xf numFmtId="1" fontId="8" fillId="0" borderId="0" xfId="0" applyNumberFormat="1" applyFont="1" applyFill="1" applyBorder="1" applyAlignment="1">
      <alignment horizontal="right" vertical="top" wrapText="1"/>
    </xf>
    <xf numFmtId="0" fontId="4" fillId="0" borderId="1" xfId="3" applyFill="1" applyBorder="1" applyAlignment="1" applyProtection="1">
      <alignment horizontal="left" vertical="top" wrapText="1"/>
    </xf>
    <xf numFmtId="165" fontId="9" fillId="0" borderId="0" xfId="0" applyNumberFormat="1" applyFont="1" applyFill="1" applyBorder="1" applyAlignment="1">
      <alignment vertical="top"/>
    </xf>
    <xf numFmtId="0" fontId="4" fillId="0" borderId="1" xfId="3" applyFill="1" applyBorder="1" applyAlignment="1" applyProtection="1">
      <alignment wrapText="1"/>
    </xf>
    <xf numFmtId="0" fontId="9" fillId="0" borderId="0" xfId="0" applyFont="1" applyFill="1" applyBorder="1" applyAlignment="1">
      <alignment horizontal="left" vertical="top" wrapText="1"/>
    </xf>
    <xf numFmtId="0" fontId="8" fillId="0" borderId="1" xfId="0" applyFont="1" applyFill="1" applyBorder="1" applyAlignment="1">
      <alignment horizontal="center" vertical="top"/>
    </xf>
    <xf numFmtId="0" fontId="0" fillId="4" borderId="0" xfId="0" applyFont="1" applyFill="1" applyAlignment="1">
      <alignment vertical="top"/>
    </xf>
    <xf numFmtId="3" fontId="9" fillId="0" borderId="0" xfId="0" applyNumberFormat="1" applyFont="1" applyFill="1" applyBorder="1" applyAlignment="1">
      <alignment horizontal="right" vertical="top"/>
    </xf>
    <xf numFmtId="3" fontId="9" fillId="0" borderId="0" xfId="0" applyNumberFormat="1" applyFont="1" applyFill="1" applyBorder="1" applyAlignment="1">
      <alignment horizontal="right" vertical="top" wrapText="1"/>
    </xf>
    <xf numFmtId="3" fontId="9" fillId="0" borderId="0" xfId="0" applyNumberFormat="1" applyFont="1" applyFill="1" applyBorder="1" applyAlignment="1">
      <alignment vertical="top" wrapText="1"/>
    </xf>
    <xf numFmtId="0" fontId="8" fillId="0" borderId="0" xfId="0" applyFont="1" applyAlignment="1">
      <alignment horizontal="center" vertical="top" wrapText="1"/>
    </xf>
    <xf numFmtId="0" fontId="9" fillId="0" borderId="0" xfId="0" applyFont="1" applyFill="1" applyBorder="1" applyAlignment="1">
      <alignment horizontal="left" vertical="top" wrapText="1"/>
    </xf>
    <xf numFmtId="0" fontId="9" fillId="0" borderId="0" xfId="0" quotePrefix="1" applyFont="1" applyFill="1" applyBorder="1" applyAlignment="1">
      <alignment horizontal="left" vertical="top" wrapText="1"/>
    </xf>
    <xf numFmtId="0" fontId="0" fillId="0" borderId="0" xfId="0" applyFont="1" applyAlignment="1">
      <alignment horizontal="left" vertical="top" wrapText="1"/>
    </xf>
    <xf numFmtId="0" fontId="9" fillId="2" borderId="2" xfId="0" applyFont="1" applyFill="1" applyBorder="1" applyAlignment="1">
      <alignment horizontal="center" vertical="top"/>
    </xf>
    <xf numFmtId="0" fontId="9" fillId="2" borderId="3" xfId="0" applyFont="1" applyFill="1" applyBorder="1" applyAlignment="1">
      <alignment horizontal="center" vertical="top"/>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cellXfs>
  <cellStyles count="11">
    <cellStyle name="Comma 2" xfId="1" xr:uid="{00000000-0005-0000-0000-000000000000}"/>
    <cellStyle name="Currency 2" xfId="2" xr:uid="{00000000-0005-0000-0000-000001000000}"/>
    <cellStyle name="Hyperlink" xfId="3" builtinId="8"/>
    <cellStyle name="Hyperlink 2" xfId="4" xr:uid="{00000000-0005-0000-0000-000003000000}"/>
    <cellStyle name="Hyperlink 3"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Percent 2"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spruceblob01.blob.core.windows.net/stwpnjeda/pdfs/agendas/12092014Agenda.pdf" TargetMode="External"/><Relationship Id="rId18" Type="http://schemas.openxmlformats.org/officeDocument/2006/relationships/hyperlink" Target="https://spruceblob01.blob.core.windows.net/stwpnjeda/pdfs/agendas/04122015_Agenda.pdf" TargetMode="External"/><Relationship Id="rId26" Type="http://schemas.openxmlformats.org/officeDocument/2006/relationships/hyperlink" Target="https://spruceblob01.blob.core.windows.net/stwpnjeda/web/pdf/10152015_Agenda.pdf" TargetMode="External"/><Relationship Id="rId39" Type="http://schemas.openxmlformats.org/officeDocument/2006/relationships/hyperlink" Target="https://spruceblob01.blob.core.windows.net/stwpnjeda/pdfs/agendas/01122016_Agenda.pdf" TargetMode="External"/><Relationship Id="rId21" Type="http://schemas.openxmlformats.org/officeDocument/2006/relationships/hyperlink" Target="https://spruceblob01.blob.core.windows.net/stwpnjeda/web/pdf/10152015_Agenda.pdf" TargetMode="External"/><Relationship Id="rId34" Type="http://schemas.openxmlformats.org/officeDocument/2006/relationships/hyperlink" Target="https://spruceblob01.blob.core.windows.net/stwpnjeda/pdfs/agendas/03122015_Agenda.pdf" TargetMode="External"/><Relationship Id="rId42" Type="http://schemas.openxmlformats.org/officeDocument/2006/relationships/hyperlink" Target="https://spruceblob01.blob.core.windows.net/stwpnjeda/pdfs/agendas/02092016_Agenda.pdf" TargetMode="External"/><Relationship Id="rId47" Type="http://schemas.openxmlformats.org/officeDocument/2006/relationships/hyperlink" Target="https://spruceblob01.blob.core.windows.net/stwpnjeda/pdfs/agendas/02142017_agenda.pdf" TargetMode="External"/><Relationship Id="rId50" Type="http://schemas.openxmlformats.org/officeDocument/2006/relationships/hyperlink" Target="https://spruceblob01.blob.core.windows.net/stwpnjeda/pdfs/agendas/06132017_agenda.pdf" TargetMode="External"/><Relationship Id="rId55" Type="http://schemas.openxmlformats.org/officeDocument/2006/relationships/hyperlink" Target="https://spruceblob01.blob.core.windows.net/stwpnjeda/pdfs/mods/One-Cooper.pdf" TargetMode="External"/><Relationship Id="rId63" Type="http://schemas.openxmlformats.org/officeDocument/2006/relationships/hyperlink" Target="https://spruceblob01.blob.core.windows.net/stwpnjeda/pdfs/agendas/04102018_agenda.pdf" TargetMode="External"/><Relationship Id="rId7" Type="http://schemas.openxmlformats.org/officeDocument/2006/relationships/hyperlink" Target="https://spruceblob01.blob.core.windows.net/stwpnjeda/pdfs/agendas/7102014agenda.pdf" TargetMode="External"/><Relationship Id="rId2" Type="http://schemas.openxmlformats.org/officeDocument/2006/relationships/hyperlink" Target="https://spruceblob01.blob.core.windows.net/stwpnjeda/pdfs/agendas/2112014agenda.pdf" TargetMode="External"/><Relationship Id="rId16" Type="http://schemas.openxmlformats.org/officeDocument/2006/relationships/hyperlink" Target="https://spruceblob01.blob.core.windows.net/stwpnjeda/pdfs/agendas/03122015_Agenda.pdf" TargetMode="External"/><Relationship Id="rId20" Type="http://schemas.openxmlformats.org/officeDocument/2006/relationships/hyperlink" Target="https://spruceblob01.blob.core.windows.net/stwpnjeda/pdfs/agendas/05152015_Agenda.pdf" TargetMode="External"/><Relationship Id="rId29" Type="http://schemas.openxmlformats.org/officeDocument/2006/relationships/hyperlink" Target="https://spruceblob01.blob.core.windows.net/stwpnjeda/web/pdf/10152015_Agenda.pdf" TargetMode="External"/><Relationship Id="rId41" Type="http://schemas.openxmlformats.org/officeDocument/2006/relationships/hyperlink" Target="https://spruceblob01.blob.core.windows.net/stwpnjeda/pdfs/agendas/01122016_Agenda.pdf" TargetMode="External"/><Relationship Id="rId54" Type="http://schemas.openxmlformats.org/officeDocument/2006/relationships/hyperlink" Target="https://spruceblob01.blob.core.windows.net/stwpnjeda/pdfs/mods/Broadway-Housing.pdf" TargetMode="External"/><Relationship Id="rId62" Type="http://schemas.openxmlformats.org/officeDocument/2006/relationships/hyperlink" Target="https://spruceblob01.blob.core.windows.net/stwpnjeda/pdfs/agendas/04102018_agenda.pdf" TargetMode="External"/><Relationship Id="rId1" Type="http://schemas.openxmlformats.org/officeDocument/2006/relationships/hyperlink" Target="https://spruceblob01.blob.core.windows.net/stwpnjeda/pdfs/agendas/1142014agenda.pdf" TargetMode="External"/><Relationship Id="rId6" Type="http://schemas.openxmlformats.org/officeDocument/2006/relationships/hyperlink" Target="https://spruceblob01.blob.core.windows.net/stwpnjeda/pdfs/agendas/6102014agenda.pdf" TargetMode="External"/><Relationship Id="rId11" Type="http://schemas.openxmlformats.org/officeDocument/2006/relationships/hyperlink" Target="https://spruceblob01.blob.core.windows.net/stwpnjeda/web/pdf/11102014_Agenda.pdf" TargetMode="External"/><Relationship Id="rId24" Type="http://schemas.openxmlformats.org/officeDocument/2006/relationships/hyperlink" Target="https://spruceblob01.blob.core.windows.net/stwpnjeda/web/pdf/10152015_Agenda.pdf" TargetMode="External"/><Relationship Id="rId32" Type="http://schemas.openxmlformats.org/officeDocument/2006/relationships/hyperlink" Target="https://spruceblob01.blob.core.windows.net/stwpnjeda/web/pdf/10152015_Agenda.pdf" TargetMode="External"/><Relationship Id="rId37" Type="http://schemas.openxmlformats.org/officeDocument/2006/relationships/hyperlink" Target="https://spruceblob01.blob.core.windows.net/stwpnjeda/web/pdf/12082015_Agenda.pdf" TargetMode="External"/><Relationship Id="rId40" Type="http://schemas.openxmlformats.org/officeDocument/2006/relationships/hyperlink" Target="https://spruceblob01.blob.core.windows.net/stwpnjeda/pdfs/agendas/01122016_Agenda.pdf" TargetMode="External"/><Relationship Id="rId45" Type="http://schemas.openxmlformats.org/officeDocument/2006/relationships/hyperlink" Target="https://spruceblob01.blob.core.windows.net/stwpnjeda/pdfs/agendas/08092016_agenda.pdf" TargetMode="External"/><Relationship Id="rId53" Type="http://schemas.openxmlformats.org/officeDocument/2006/relationships/hyperlink" Target="https://spruceblob01.blob.core.windows.net/stwpnjeda/pdfs/mods/Camden-Hotel.pdf" TargetMode="External"/><Relationship Id="rId58" Type="http://schemas.openxmlformats.org/officeDocument/2006/relationships/hyperlink" Target="https://spruceblob01.blob.core.windows.net/stwpnjeda/pdfs/agendas/5162014agenda.pdf" TargetMode="External"/><Relationship Id="rId5" Type="http://schemas.openxmlformats.org/officeDocument/2006/relationships/hyperlink" Target="https://spruceblob01.blob.core.windows.net/stwpnjeda/pdfs/agendas/5162014agenda.pdf" TargetMode="External"/><Relationship Id="rId15" Type="http://schemas.openxmlformats.org/officeDocument/2006/relationships/hyperlink" Target="https://spruceblob01.blob.core.windows.net/stwpnjeda/pdfs/agendas/02262015Agenda.pdf" TargetMode="External"/><Relationship Id="rId23" Type="http://schemas.openxmlformats.org/officeDocument/2006/relationships/hyperlink" Target="https://spruceblob01.blob.core.windows.net/stwpnjeda/web/pdf/10152015_Agenda.pdf" TargetMode="External"/><Relationship Id="rId28" Type="http://schemas.openxmlformats.org/officeDocument/2006/relationships/hyperlink" Target="https://spruceblob01.blob.core.windows.net/stwpnjeda/pdfs/agendas/2112014agenda.pdf" TargetMode="External"/><Relationship Id="rId36" Type="http://schemas.openxmlformats.org/officeDocument/2006/relationships/hyperlink" Target="https://spruceblob01.blob.core.windows.net/stwpnjeda/web/pdf/12082015_Agenda.pdf" TargetMode="External"/><Relationship Id="rId49" Type="http://schemas.openxmlformats.org/officeDocument/2006/relationships/hyperlink" Target="https://spruceblob01.blob.core.windows.net/stwpnjeda/pdfs/agendas/04132017_agenda.pdf" TargetMode="External"/><Relationship Id="rId57" Type="http://schemas.openxmlformats.org/officeDocument/2006/relationships/hyperlink" Target="https://spruceblob01.blob.core.windows.net/stwpnjeda/pdfs/agendas/7102014agenda.pdf" TargetMode="External"/><Relationship Id="rId61" Type="http://schemas.openxmlformats.org/officeDocument/2006/relationships/hyperlink" Target="https://spruceblob01.blob.core.windows.net/stwpnjeda/pdfs/agendas/03122019_agenda.pdf" TargetMode="External"/><Relationship Id="rId10" Type="http://schemas.openxmlformats.org/officeDocument/2006/relationships/hyperlink" Target="https://spruceblob01.blob.core.windows.net/stwpnjeda/web/pdf/11102014_Agenda.pdf" TargetMode="External"/><Relationship Id="rId19" Type="http://schemas.openxmlformats.org/officeDocument/2006/relationships/hyperlink" Target="https://spruceblob01.blob.core.windows.net/stwpnjeda/web/pdf/10152015_Agenda.pdf" TargetMode="External"/><Relationship Id="rId31" Type="http://schemas.openxmlformats.org/officeDocument/2006/relationships/hyperlink" Target="https://spruceblob01.blob.core.windows.net/stwpnjeda/web/pdf/10152015_Agenda.pdf" TargetMode="External"/><Relationship Id="rId44" Type="http://schemas.openxmlformats.org/officeDocument/2006/relationships/hyperlink" Target="https://spruceblob01.blob.core.windows.net/stwpnjeda/pdfs/agendas/04122016_agenda.pdf" TargetMode="External"/><Relationship Id="rId52" Type="http://schemas.openxmlformats.org/officeDocument/2006/relationships/hyperlink" Target="https://spruceblob01.blob.core.windows.net/stwpnjeda/pdfs/mods/Raymour.pdf" TargetMode="External"/><Relationship Id="rId60" Type="http://schemas.openxmlformats.org/officeDocument/2006/relationships/hyperlink" Target="https://spruceblob01.blob.core.windows.net/stwpnjeda/pdfs/agendas/12112018_agenda.pdf" TargetMode="External"/><Relationship Id="rId65" Type="http://schemas.openxmlformats.org/officeDocument/2006/relationships/printerSettings" Target="../printerSettings/printerSettings1.bin"/><Relationship Id="rId4" Type="http://schemas.openxmlformats.org/officeDocument/2006/relationships/hyperlink" Target="https://spruceblob01.blob.core.windows.net/stwpnjeda/pdfs/agendas/2242014agenda.pdf" TargetMode="External"/><Relationship Id="rId9" Type="http://schemas.openxmlformats.org/officeDocument/2006/relationships/hyperlink" Target="https://spruceblob01.blob.core.windows.net/stwpnjeda/pdfs/agendas/09112014Agenda.pdf" TargetMode="External"/><Relationship Id="rId14" Type="http://schemas.openxmlformats.org/officeDocument/2006/relationships/hyperlink" Target="https://spruceblob01.blob.core.windows.net/stwpnjeda/web/pdf/EDA/01132015Agenda.pdf" TargetMode="External"/><Relationship Id="rId22" Type="http://schemas.openxmlformats.org/officeDocument/2006/relationships/hyperlink" Target="https://spruceblob01.blob.core.windows.net/stwpnjeda/web/pdf/10152015_Agenda.pdf" TargetMode="External"/><Relationship Id="rId27" Type="http://schemas.openxmlformats.org/officeDocument/2006/relationships/hyperlink" Target="https://spruceblob01.blob.core.windows.net/stwpnjeda/web/pdf/10152015_Agenda.pdf" TargetMode="External"/><Relationship Id="rId30" Type="http://schemas.openxmlformats.org/officeDocument/2006/relationships/hyperlink" Target="https://spruceblob01.blob.core.windows.net/stwpnjeda/pdfs/agendas/09102015_Agenda.pdf" TargetMode="External"/><Relationship Id="rId35" Type="http://schemas.openxmlformats.org/officeDocument/2006/relationships/hyperlink" Target="https://spruceblob01.blob.core.windows.net/stwpnjeda/pdfs/agendas/03122015_Agenda.pdf" TargetMode="External"/><Relationship Id="rId43" Type="http://schemas.openxmlformats.org/officeDocument/2006/relationships/hyperlink" Target="https://spruceblob01.blob.core.windows.net/stwpnjeda/pdfs/agendas/02092016_Agenda.pdf" TargetMode="External"/><Relationship Id="rId48" Type="http://schemas.openxmlformats.org/officeDocument/2006/relationships/hyperlink" Target="https://spruceblob01.blob.core.windows.net/stwpnjeda/pdfs/agendas/04132017_agenda.pdf" TargetMode="External"/><Relationship Id="rId56" Type="http://schemas.openxmlformats.org/officeDocument/2006/relationships/hyperlink" Target="https://spruceblob01.blob.core.windows.net/stwpnjeda/pdfs/mods/Parking-Auth-of-Camden.pdf" TargetMode="External"/><Relationship Id="rId64" Type="http://schemas.openxmlformats.org/officeDocument/2006/relationships/hyperlink" Target="https://spruceblob01.blob.core.windows.net/stwpnjeda/pdfs/agendas/11142019_agenda.pdf" TargetMode="External"/><Relationship Id="rId8" Type="http://schemas.openxmlformats.org/officeDocument/2006/relationships/hyperlink" Target="https://spruceblob01.blob.core.windows.net/stwpnjeda/pdfs/agendas/7102014agenda.pdf" TargetMode="External"/><Relationship Id="rId51" Type="http://schemas.openxmlformats.org/officeDocument/2006/relationships/hyperlink" Target="https://spruceblob01.blob.core.windows.net/stwpnjeda/pdfs/mods/One-Journal-Square-Partners-Urban-Renewal-Company.pdf" TargetMode="External"/><Relationship Id="rId3" Type="http://schemas.openxmlformats.org/officeDocument/2006/relationships/hyperlink" Target="https://spruceblob01.blob.core.windows.net/stwpnjeda/pdfs/agendas/2242014agenda.pdf" TargetMode="External"/><Relationship Id="rId12" Type="http://schemas.openxmlformats.org/officeDocument/2006/relationships/hyperlink" Target="https://spruceblob01.blob.core.windows.net/stwpnjeda/pdfs/agendas/12092014Agenda.pdf" TargetMode="External"/><Relationship Id="rId17" Type="http://schemas.openxmlformats.org/officeDocument/2006/relationships/hyperlink" Target="https://spruceblob01.blob.core.windows.net/stwpnjeda/pdfs/agendas/03122015_Agenda.pdf" TargetMode="External"/><Relationship Id="rId25" Type="http://schemas.openxmlformats.org/officeDocument/2006/relationships/hyperlink" Target="https://spruceblob01.blob.core.windows.net/stwpnjeda/pdfs/agendas/07092015_EDAAgenda.pdf" TargetMode="External"/><Relationship Id="rId33" Type="http://schemas.openxmlformats.org/officeDocument/2006/relationships/hyperlink" Target="https://spruceblob01.blob.core.windows.net/stwpnjeda/pdfs/agendas/03122015_Agenda.pdf" TargetMode="External"/><Relationship Id="rId38" Type="http://schemas.openxmlformats.org/officeDocument/2006/relationships/hyperlink" Target="https://spruceblob01.blob.core.windows.net/stwpnjeda/web/pdf/12082015_Agenda.pdf" TargetMode="External"/><Relationship Id="rId46" Type="http://schemas.openxmlformats.org/officeDocument/2006/relationships/hyperlink" Target="https://spruceblob01.blob.core.windows.net/stwpnjeda/pdfs/agendas/01102017_agenda.pdf" TargetMode="External"/><Relationship Id="rId59" Type="http://schemas.openxmlformats.org/officeDocument/2006/relationships/hyperlink" Target="https://spruceblob01.blob.core.windows.net/stwpnjeda/pdfs/agendas/12112018_age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07"/>
  <sheetViews>
    <sheetView tabSelected="1" topLeftCell="C1" zoomScale="75" zoomScaleNormal="75" workbookViewId="0">
      <selection activeCell="C1" sqref="A1:XFD1048576"/>
    </sheetView>
  </sheetViews>
  <sheetFormatPr defaultColWidth="9.28515625" defaultRowHeight="15" x14ac:dyDescent="0.25"/>
  <cols>
    <col min="1" max="1" width="7.85546875" style="2" hidden="1" customWidth="1"/>
    <col min="2" max="2" width="20.5703125" style="93" hidden="1" customWidth="1"/>
    <col min="3" max="3" width="30.28515625" style="2" customWidth="1"/>
    <col min="4" max="4" width="20.28515625" style="2" customWidth="1"/>
    <col min="5" max="5" width="14" style="2" customWidth="1"/>
    <col min="6" max="6" width="18.28515625" style="2" customWidth="1"/>
    <col min="7" max="7" width="6.42578125" style="2" customWidth="1"/>
    <col min="8" max="8" width="20.7109375" style="2" customWidth="1"/>
    <col min="9" max="9" width="18.5703125" style="2" customWidth="1"/>
    <col min="10" max="10" width="15" style="2" customWidth="1"/>
    <col min="11" max="11" width="14.7109375" style="2" customWidth="1"/>
    <col min="12" max="13" width="14.42578125" style="2" customWidth="1"/>
    <col min="14" max="14" width="14.7109375" style="2" customWidth="1"/>
    <col min="15" max="15" width="12.42578125" style="2" customWidth="1"/>
    <col min="16" max="16" width="44.5703125" style="2" bestFit="1" customWidth="1"/>
    <col min="17" max="16384" width="9.28515625" style="2"/>
  </cols>
  <sheetData>
    <row r="1" spans="1:16" ht="9" customHeight="1" x14ac:dyDescent="0.25">
      <c r="C1" s="1"/>
      <c r="D1" s="1"/>
      <c r="E1" s="1"/>
      <c r="F1" s="1"/>
      <c r="G1" s="1"/>
      <c r="H1" s="1"/>
      <c r="I1" s="1"/>
      <c r="J1" s="1"/>
      <c r="K1" s="1"/>
      <c r="L1" s="1"/>
      <c r="M1" s="1"/>
      <c r="N1" s="1"/>
      <c r="O1" s="1"/>
    </row>
    <row r="2" spans="1:16" ht="83.25" customHeight="1" x14ac:dyDescent="0.25">
      <c r="C2" s="109" t="s">
        <v>49</v>
      </c>
      <c r="D2" s="109"/>
      <c r="E2" s="109"/>
      <c r="F2" s="109"/>
      <c r="G2" s="109"/>
      <c r="H2" s="109"/>
      <c r="I2" s="109"/>
      <c r="J2" s="109"/>
      <c r="K2" s="109"/>
      <c r="L2" s="109"/>
      <c r="M2" s="109"/>
      <c r="N2" s="109"/>
      <c r="O2" s="109"/>
      <c r="P2" s="109"/>
    </row>
    <row r="3" spans="1:16" ht="6" customHeight="1" x14ac:dyDescent="0.25">
      <c r="C3" s="1"/>
      <c r="D3" s="1"/>
      <c r="E3" s="1"/>
      <c r="F3" s="1"/>
      <c r="G3" s="1"/>
      <c r="H3" s="1"/>
      <c r="I3" s="1"/>
      <c r="J3" s="1"/>
      <c r="K3" s="1"/>
      <c r="L3" s="1"/>
      <c r="M3" s="1"/>
      <c r="N3" s="1"/>
      <c r="O3" s="1"/>
      <c r="P3" s="3"/>
    </row>
    <row r="4" spans="1:16" ht="23.25" customHeight="1" x14ac:dyDescent="0.25">
      <c r="C4" s="115" t="s">
        <v>50</v>
      </c>
      <c r="D4" s="116"/>
      <c r="E4" s="116"/>
      <c r="F4" s="116"/>
      <c r="G4" s="116"/>
      <c r="H4" s="116"/>
      <c r="I4" s="116"/>
      <c r="J4" s="116"/>
      <c r="K4" s="116"/>
      <c r="L4" s="116"/>
      <c r="M4" s="116"/>
      <c r="N4" s="116"/>
      <c r="O4" s="116"/>
      <c r="P4" s="116"/>
    </row>
    <row r="5" spans="1:16" ht="47.25" x14ac:dyDescent="0.25">
      <c r="A5" s="93" t="s">
        <v>208</v>
      </c>
      <c r="B5" s="93" t="s">
        <v>209</v>
      </c>
      <c r="C5" s="4" t="s">
        <v>0</v>
      </c>
      <c r="D5" s="4" t="s">
        <v>2</v>
      </c>
      <c r="E5" s="4" t="s">
        <v>3</v>
      </c>
      <c r="F5" s="37" t="s">
        <v>5</v>
      </c>
      <c r="G5" s="4" t="s">
        <v>1</v>
      </c>
      <c r="H5" s="37" t="s">
        <v>7</v>
      </c>
      <c r="I5" s="37" t="s">
        <v>8</v>
      </c>
      <c r="J5" s="4" t="s">
        <v>54</v>
      </c>
      <c r="K5" s="4" t="s">
        <v>55</v>
      </c>
      <c r="L5" s="4" t="s">
        <v>107</v>
      </c>
      <c r="M5" s="4" t="s">
        <v>4</v>
      </c>
      <c r="N5" s="4" t="s">
        <v>56</v>
      </c>
      <c r="O5" s="4" t="s">
        <v>53</v>
      </c>
      <c r="P5" s="59" t="s">
        <v>124</v>
      </c>
    </row>
    <row r="6" spans="1:16" s="9" customFormat="1" ht="31.5" x14ac:dyDescent="0.25">
      <c r="A6" s="92" t="s">
        <v>205</v>
      </c>
      <c r="B6" s="105" t="s">
        <v>193</v>
      </c>
      <c r="C6" s="5" t="s">
        <v>37</v>
      </c>
      <c r="D6" s="6" t="s">
        <v>21</v>
      </c>
      <c r="E6" s="6" t="s">
        <v>20</v>
      </c>
      <c r="F6" s="55">
        <v>4849075</v>
      </c>
      <c r="G6" s="57">
        <v>20</v>
      </c>
      <c r="H6" s="55">
        <v>33500000</v>
      </c>
      <c r="I6" s="55">
        <v>35000000</v>
      </c>
      <c r="J6" s="60">
        <v>61</v>
      </c>
      <c r="K6" s="60">
        <v>228</v>
      </c>
      <c r="L6" s="7"/>
      <c r="M6" s="8">
        <v>41893</v>
      </c>
      <c r="N6" s="8">
        <v>42256</v>
      </c>
      <c r="O6" s="38">
        <v>2016</v>
      </c>
      <c r="P6" s="86" t="s">
        <v>129</v>
      </c>
    </row>
    <row r="7" spans="1:16" s="9" customFormat="1" ht="15.75" x14ac:dyDescent="0.25">
      <c r="A7" s="92" t="s">
        <v>205</v>
      </c>
      <c r="B7" s="105" t="s">
        <v>202</v>
      </c>
      <c r="C7" s="5" t="s">
        <v>41</v>
      </c>
      <c r="D7" s="6" t="s">
        <v>10</v>
      </c>
      <c r="E7" s="6" t="s">
        <v>11</v>
      </c>
      <c r="F7" s="55">
        <v>2214192</v>
      </c>
      <c r="G7" s="57">
        <v>20</v>
      </c>
      <c r="H7" s="55">
        <v>23344425</v>
      </c>
      <c r="I7" s="55">
        <v>25128332</v>
      </c>
      <c r="J7" s="60">
        <v>78</v>
      </c>
      <c r="K7" s="60">
        <v>11</v>
      </c>
      <c r="L7" s="7"/>
      <c r="M7" s="8">
        <v>41982</v>
      </c>
      <c r="N7" s="8">
        <v>42780</v>
      </c>
      <c r="O7" s="38">
        <v>2016</v>
      </c>
      <c r="P7" s="87" t="s">
        <v>126</v>
      </c>
    </row>
    <row r="8" spans="1:16" s="9" customFormat="1" ht="31.5" x14ac:dyDescent="0.25">
      <c r="A8" s="92" t="s">
        <v>205</v>
      </c>
      <c r="B8" s="105" t="s">
        <v>201</v>
      </c>
      <c r="C8" s="5" t="s">
        <v>43</v>
      </c>
      <c r="D8" s="6" t="s">
        <v>26</v>
      </c>
      <c r="E8" s="6" t="s">
        <v>25</v>
      </c>
      <c r="F8" s="55">
        <v>4794204</v>
      </c>
      <c r="G8" s="57">
        <v>20</v>
      </c>
      <c r="H8" s="55">
        <v>15980681</v>
      </c>
      <c r="I8" s="55">
        <v>17043297</v>
      </c>
      <c r="J8" s="60">
        <v>90</v>
      </c>
      <c r="K8" s="60">
        <v>71</v>
      </c>
      <c r="L8" s="7"/>
      <c r="M8" s="8">
        <v>42017</v>
      </c>
      <c r="N8" s="8">
        <v>42527</v>
      </c>
      <c r="O8" s="38">
        <v>2017</v>
      </c>
      <c r="P8" s="87" t="s">
        <v>129</v>
      </c>
    </row>
    <row r="9" spans="1:16" s="9" customFormat="1" ht="15.75" x14ac:dyDescent="0.25">
      <c r="A9" s="92" t="s">
        <v>205</v>
      </c>
      <c r="B9" s="105" t="s">
        <v>200</v>
      </c>
      <c r="C9" s="5" t="s">
        <v>47</v>
      </c>
      <c r="D9" s="6" t="s">
        <v>44</v>
      </c>
      <c r="E9" s="6" t="s">
        <v>22</v>
      </c>
      <c r="F9" s="55">
        <v>1268968</v>
      </c>
      <c r="G9" s="57">
        <v>20</v>
      </c>
      <c r="H9" s="55">
        <v>4595305</v>
      </c>
      <c r="I9" s="55">
        <v>4595305</v>
      </c>
      <c r="J9" s="60">
        <v>66</v>
      </c>
      <c r="K9" s="60">
        <v>100</v>
      </c>
      <c r="L9" s="7"/>
      <c r="M9" s="8">
        <v>42061</v>
      </c>
      <c r="N9" s="8">
        <v>42234</v>
      </c>
      <c r="O9" s="38">
        <v>2017</v>
      </c>
      <c r="P9" s="87" t="s">
        <v>126</v>
      </c>
    </row>
    <row r="10" spans="1:16" s="9" customFormat="1" ht="15.75" x14ac:dyDescent="0.25">
      <c r="A10" s="92" t="s">
        <v>205</v>
      </c>
      <c r="B10" s="105" t="s">
        <v>194</v>
      </c>
      <c r="C10" s="47" t="s">
        <v>93</v>
      </c>
      <c r="D10" s="6" t="s">
        <v>90</v>
      </c>
      <c r="E10" s="6" t="s">
        <v>66</v>
      </c>
      <c r="F10" s="56">
        <v>9590284</v>
      </c>
      <c r="G10" s="58">
        <v>20</v>
      </c>
      <c r="H10" s="56">
        <v>47951422</v>
      </c>
      <c r="I10" s="56">
        <v>49577801</v>
      </c>
      <c r="J10" s="61">
        <v>150</v>
      </c>
      <c r="K10" s="61">
        <v>393</v>
      </c>
      <c r="L10" s="10"/>
      <c r="M10" s="11">
        <v>42346</v>
      </c>
      <c r="N10" s="11">
        <v>42723</v>
      </c>
      <c r="O10" s="38">
        <v>2016</v>
      </c>
      <c r="P10" s="87" t="s">
        <v>129</v>
      </c>
    </row>
    <row r="11" spans="1:16" s="9" customFormat="1" ht="42.6" customHeight="1" x14ac:dyDescent="0.25">
      <c r="A11" s="92" t="s">
        <v>205</v>
      </c>
      <c r="B11" s="105" t="s">
        <v>195</v>
      </c>
      <c r="C11" s="47" t="s">
        <v>91</v>
      </c>
      <c r="D11" s="6" t="s">
        <v>88</v>
      </c>
      <c r="E11" s="6" t="s">
        <v>29</v>
      </c>
      <c r="F11" s="56">
        <v>4579282</v>
      </c>
      <c r="G11" s="58">
        <v>20</v>
      </c>
      <c r="H11" s="56">
        <v>28840939</v>
      </c>
      <c r="I11" s="56">
        <v>28840939</v>
      </c>
      <c r="J11" s="61">
        <v>268</v>
      </c>
      <c r="K11" s="61">
        <v>260</v>
      </c>
      <c r="L11" s="10"/>
      <c r="M11" s="11">
        <v>42346</v>
      </c>
      <c r="N11" s="11">
        <v>43003</v>
      </c>
      <c r="O11" s="38">
        <v>2016</v>
      </c>
      <c r="P11" s="87" t="s">
        <v>126</v>
      </c>
    </row>
    <row r="12" spans="1:16" s="9" customFormat="1" ht="60" x14ac:dyDescent="0.25">
      <c r="A12" s="92" t="s">
        <v>205</v>
      </c>
      <c r="B12" s="105" t="s">
        <v>196</v>
      </c>
      <c r="C12" s="47" t="s">
        <v>119</v>
      </c>
      <c r="D12" s="6" t="s">
        <v>6</v>
      </c>
      <c r="E12" s="6" t="s">
        <v>6</v>
      </c>
      <c r="F12" s="56">
        <v>18352709</v>
      </c>
      <c r="G12" s="58">
        <v>20</v>
      </c>
      <c r="H12" s="56">
        <v>49420453</v>
      </c>
      <c r="I12" s="56">
        <v>52802008</v>
      </c>
      <c r="J12" s="61">
        <v>55</v>
      </c>
      <c r="K12" s="61">
        <v>240</v>
      </c>
      <c r="L12" s="7"/>
      <c r="M12" s="11" t="s">
        <v>116</v>
      </c>
      <c r="N12" s="11">
        <v>44392</v>
      </c>
      <c r="O12" s="38">
        <v>2019</v>
      </c>
      <c r="P12" s="87" t="s">
        <v>126</v>
      </c>
    </row>
    <row r="13" spans="1:16" s="9" customFormat="1" ht="30" x14ac:dyDescent="0.25">
      <c r="A13" s="92" t="s">
        <v>205</v>
      </c>
      <c r="B13" s="105" t="s">
        <v>197</v>
      </c>
      <c r="C13" s="100" t="s">
        <v>134</v>
      </c>
      <c r="D13" s="65" t="s">
        <v>135</v>
      </c>
      <c r="E13" s="73" t="s">
        <v>136</v>
      </c>
      <c r="F13" s="63">
        <v>4110915</v>
      </c>
      <c r="G13" s="66">
        <v>20</v>
      </c>
      <c r="H13" s="63">
        <v>20554576</v>
      </c>
      <c r="I13" s="63">
        <v>21784576</v>
      </c>
      <c r="J13" s="67">
        <v>26</v>
      </c>
      <c r="K13" s="67">
        <v>69</v>
      </c>
      <c r="L13" s="68"/>
      <c r="M13" s="69">
        <v>43445</v>
      </c>
      <c r="N13" s="69"/>
      <c r="O13" s="70">
        <v>2020</v>
      </c>
      <c r="P13" s="87" t="s">
        <v>128</v>
      </c>
    </row>
    <row r="14" spans="1:16" s="9" customFormat="1" ht="31.15" customHeight="1" x14ac:dyDescent="0.25">
      <c r="A14" s="92" t="s">
        <v>205</v>
      </c>
      <c r="B14" s="105" t="s">
        <v>198</v>
      </c>
      <c r="C14" s="100" t="s">
        <v>138</v>
      </c>
      <c r="D14" s="72" t="s">
        <v>65</v>
      </c>
      <c r="E14" s="74" t="s">
        <v>66</v>
      </c>
      <c r="F14" s="63">
        <v>8746104</v>
      </c>
      <c r="G14" s="66">
        <v>20</v>
      </c>
      <c r="H14" s="63">
        <v>30040579</v>
      </c>
      <c r="I14" s="63">
        <v>31130134</v>
      </c>
      <c r="J14" s="67">
        <v>200</v>
      </c>
      <c r="K14" s="67">
        <v>125</v>
      </c>
      <c r="L14" s="68"/>
      <c r="M14" s="69">
        <v>43536</v>
      </c>
      <c r="N14" s="69"/>
      <c r="O14" s="70">
        <v>2021</v>
      </c>
      <c r="P14" s="88" t="s">
        <v>133</v>
      </c>
    </row>
    <row r="15" spans="1:16" ht="15.75" x14ac:dyDescent="0.25">
      <c r="C15" s="41" t="str">
        <f>CONCATENATE(COUNTA(C6:C14) &amp; " Projects")</f>
        <v>9 Projects</v>
      </c>
      <c r="D15" s="12"/>
      <c r="E15" s="12"/>
      <c r="F15" s="54">
        <f>SUM(F6:F14)</f>
        <v>58505733</v>
      </c>
      <c r="G15" s="59"/>
      <c r="H15" s="54">
        <f>SUM(H6:H14)</f>
        <v>254228380</v>
      </c>
      <c r="I15" s="54">
        <f>SUM(I6:I14)</f>
        <v>265902392</v>
      </c>
      <c r="J15" s="62">
        <f>SUM(J6:J14)</f>
        <v>994</v>
      </c>
      <c r="K15" s="62">
        <f>SUM(K6:K14)</f>
        <v>1497</v>
      </c>
      <c r="L15" s="14"/>
      <c r="M15" s="12"/>
      <c r="N15" s="12"/>
      <c r="O15" s="15"/>
      <c r="P15" s="89"/>
    </row>
    <row r="16" spans="1:16" s="20" customFormat="1" ht="15.75" x14ac:dyDescent="0.25">
      <c r="B16" s="94"/>
      <c r="C16" s="16"/>
      <c r="D16" s="16"/>
      <c r="E16" s="16"/>
      <c r="F16" s="17"/>
      <c r="G16" s="16"/>
      <c r="H16" s="17"/>
      <c r="I16" s="17"/>
      <c r="J16" s="17"/>
      <c r="K16" s="18"/>
      <c r="L16" s="18"/>
      <c r="M16" s="18"/>
      <c r="N16" s="19"/>
      <c r="O16" s="19"/>
    </row>
    <row r="17" spans="1:16" ht="21.75" customHeight="1" x14ac:dyDescent="0.25">
      <c r="C17" s="117" t="s">
        <v>51</v>
      </c>
      <c r="D17" s="118"/>
      <c r="E17" s="118"/>
      <c r="F17" s="118"/>
      <c r="G17" s="118"/>
      <c r="H17" s="118"/>
      <c r="I17" s="118"/>
      <c r="J17" s="118"/>
      <c r="K17" s="118"/>
      <c r="L17" s="118"/>
      <c r="M17" s="118"/>
      <c r="N17" s="118"/>
      <c r="O17" s="118"/>
      <c r="P17" s="118"/>
    </row>
    <row r="18" spans="1:16" ht="47.25" x14ac:dyDescent="0.25">
      <c r="C18" s="4" t="s">
        <v>0</v>
      </c>
      <c r="D18" s="4" t="s">
        <v>2</v>
      </c>
      <c r="E18" s="4" t="s">
        <v>3</v>
      </c>
      <c r="F18" s="37" t="s">
        <v>5</v>
      </c>
      <c r="G18" s="37" t="s">
        <v>1</v>
      </c>
      <c r="H18" s="37" t="s">
        <v>7</v>
      </c>
      <c r="I18" s="37" t="s">
        <v>8</v>
      </c>
      <c r="J18" s="4" t="s">
        <v>54</v>
      </c>
      <c r="K18" s="4" t="s">
        <v>55</v>
      </c>
      <c r="L18" s="4" t="s">
        <v>107</v>
      </c>
      <c r="M18" s="4" t="s">
        <v>4</v>
      </c>
      <c r="N18" s="4" t="s">
        <v>56</v>
      </c>
      <c r="O18" s="4" t="s">
        <v>53</v>
      </c>
      <c r="P18" s="37" t="s">
        <v>124</v>
      </c>
    </row>
    <row r="19" spans="1:16" s="9" customFormat="1" ht="15.75" x14ac:dyDescent="0.25">
      <c r="A19" s="92" t="s">
        <v>203</v>
      </c>
      <c r="B19" s="92" t="s">
        <v>169</v>
      </c>
      <c r="C19" s="21" t="s">
        <v>16</v>
      </c>
      <c r="D19" s="42" t="s">
        <v>17</v>
      </c>
      <c r="E19" s="42" t="s">
        <v>9</v>
      </c>
      <c r="F19" s="55">
        <v>15767702</v>
      </c>
      <c r="G19" s="57">
        <v>10</v>
      </c>
      <c r="H19" s="55">
        <v>78838509</v>
      </c>
      <c r="I19" s="55">
        <v>84932220</v>
      </c>
      <c r="J19" s="75">
        <v>325</v>
      </c>
      <c r="K19" s="60">
        <v>150</v>
      </c>
      <c r="L19" s="60">
        <v>130</v>
      </c>
      <c r="M19" s="43">
        <v>41681</v>
      </c>
      <c r="N19" s="43"/>
      <c r="O19" s="38">
        <v>2016</v>
      </c>
      <c r="P19" s="49" t="s">
        <v>130</v>
      </c>
    </row>
    <row r="20" spans="1:16" s="9" customFormat="1" ht="15.75" x14ac:dyDescent="0.25">
      <c r="A20" s="92" t="s">
        <v>203</v>
      </c>
      <c r="B20" s="92" t="s">
        <v>168</v>
      </c>
      <c r="C20" s="21" t="s">
        <v>18</v>
      </c>
      <c r="D20" s="42" t="s">
        <v>6</v>
      </c>
      <c r="E20" s="42" t="s">
        <v>6</v>
      </c>
      <c r="F20" s="55">
        <v>13491661</v>
      </c>
      <c r="G20" s="57">
        <v>10</v>
      </c>
      <c r="H20" s="55">
        <v>38405727</v>
      </c>
      <c r="I20" s="55">
        <v>56737236</v>
      </c>
      <c r="J20" s="75"/>
      <c r="K20" s="60">
        <v>50</v>
      </c>
      <c r="L20" s="60">
        <v>175</v>
      </c>
      <c r="M20" s="43">
        <v>41694</v>
      </c>
      <c r="N20" s="43"/>
      <c r="O20" s="38">
        <v>2016</v>
      </c>
      <c r="P20" s="49" t="s">
        <v>130</v>
      </c>
    </row>
    <row r="21" spans="1:16" s="9" customFormat="1" ht="45" x14ac:dyDescent="0.25">
      <c r="A21" s="92" t="s">
        <v>203</v>
      </c>
      <c r="B21" s="92" t="s">
        <v>171</v>
      </c>
      <c r="C21" s="21" t="s">
        <v>19</v>
      </c>
      <c r="D21" s="42" t="s">
        <v>10</v>
      </c>
      <c r="E21" s="42" t="s">
        <v>11</v>
      </c>
      <c r="F21" s="55">
        <v>23142465</v>
      </c>
      <c r="G21" s="57">
        <v>10</v>
      </c>
      <c r="H21" s="55">
        <v>77141550</v>
      </c>
      <c r="I21" s="55">
        <v>94860000</v>
      </c>
      <c r="J21" s="75"/>
      <c r="K21" s="60">
        <v>200</v>
      </c>
      <c r="L21" s="60">
        <v>197</v>
      </c>
      <c r="M21" s="43">
        <v>41694</v>
      </c>
      <c r="N21" s="43"/>
      <c r="O21" s="38">
        <v>2016</v>
      </c>
      <c r="P21" s="49" t="s">
        <v>130</v>
      </c>
    </row>
    <row r="22" spans="1:16" s="9" customFormat="1" ht="15.75" x14ac:dyDescent="0.25">
      <c r="A22" s="92" t="s">
        <v>203</v>
      </c>
      <c r="B22" s="92" t="s">
        <v>172</v>
      </c>
      <c r="C22" s="21" t="s">
        <v>36</v>
      </c>
      <c r="D22" s="42" t="s">
        <v>33</v>
      </c>
      <c r="E22" s="42" t="s">
        <v>9</v>
      </c>
      <c r="F22" s="55">
        <v>4740220</v>
      </c>
      <c r="G22" s="57">
        <v>10</v>
      </c>
      <c r="H22" s="55">
        <v>15800733</v>
      </c>
      <c r="I22" s="55">
        <v>18674280</v>
      </c>
      <c r="J22" s="60">
        <v>6</v>
      </c>
      <c r="K22" s="60">
        <v>20</v>
      </c>
      <c r="L22" s="60">
        <v>228</v>
      </c>
      <c r="M22" s="43">
        <v>41830</v>
      </c>
      <c r="N22" s="43"/>
      <c r="O22" s="38">
        <v>2018</v>
      </c>
      <c r="P22" s="49" t="s">
        <v>130</v>
      </c>
    </row>
    <row r="23" spans="1:16" s="9" customFormat="1" ht="15.75" x14ac:dyDescent="0.25">
      <c r="A23" s="92" t="s">
        <v>203</v>
      </c>
      <c r="B23" s="92" t="s">
        <v>173</v>
      </c>
      <c r="C23" s="21" t="s">
        <v>36</v>
      </c>
      <c r="D23" s="42" t="s">
        <v>33</v>
      </c>
      <c r="E23" s="42" t="s">
        <v>9</v>
      </c>
      <c r="F23" s="55">
        <v>6384259</v>
      </c>
      <c r="G23" s="57">
        <v>10</v>
      </c>
      <c r="H23" s="55">
        <v>21280863</v>
      </c>
      <c r="I23" s="55">
        <v>25367353</v>
      </c>
      <c r="J23" s="60">
        <v>6</v>
      </c>
      <c r="K23" s="60">
        <v>20</v>
      </c>
      <c r="L23" s="60">
        <v>246</v>
      </c>
      <c r="M23" s="43">
        <v>41830</v>
      </c>
      <c r="N23" s="43"/>
      <c r="O23" s="38">
        <v>2018</v>
      </c>
      <c r="P23" s="49" t="s">
        <v>130</v>
      </c>
    </row>
    <row r="24" spans="1:16" s="9" customFormat="1" ht="15.75" x14ac:dyDescent="0.25">
      <c r="A24" s="92" t="s">
        <v>203</v>
      </c>
      <c r="B24" s="92" t="s">
        <v>145</v>
      </c>
      <c r="C24" s="21" t="s">
        <v>40</v>
      </c>
      <c r="D24" s="42" t="s">
        <v>21</v>
      </c>
      <c r="E24" s="42" t="s">
        <v>20</v>
      </c>
      <c r="F24" s="81">
        <v>6917954</v>
      </c>
      <c r="G24" s="57">
        <v>10</v>
      </c>
      <c r="H24" s="55">
        <v>23059846</v>
      </c>
      <c r="I24" s="55">
        <v>25602286</v>
      </c>
      <c r="J24" s="60">
        <v>5</v>
      </c>
      <c r="K24" s="60">
        <v>30</v>
      </c>
      <c r="L24" s="60">
        <v>175</v>
      </c>
      <c r="M24" s="43">
        <v>41953</v>
      </c>
      <c r="N24" s="43"/>
      <c r="O24" s="38">
        <v>2016</v>
      </c>
      <c r="P24" s="49" t="s">
        <v>130</v>
      </c>
    </row>
    <row r="25" spans="1:16" s="9" customFormat="1" ht="30.6" customHeight="1" x14ac:dyDescent="0.25">
      <c r="A25" s="92" t="s">
        <v>203</v>
      </c>
      <c r="B25" s="92" t="s">
        <v>160</v>
      </c>
      <c r="C25" s="21" t="s">
        <v>39</v>
      </c>
      <c r="D25" s="42" t="s">
        <v>38</v>
      </c>
      <c r="E25" s="42" t="s">
        <v>23</v>
      </c>
      <c r="F25" s="55">
        <v>4037434</v>
      </c>
      <c r="G25" s="57">
        <v>10</v>
      </c>
      <c r="H25" s="55">
        <v>13458114</v>
      </c>
      <c r="I25" s="55">
        <v>16282723</v>
      </c>
      <c r="J25" s="60">
        <v>3</v>
      </c>
      <c r="K25" s="60">
        <v>43</v>
      </c>
      <c r="L25" s="60">
        <v>63</v>
      </c>
      <c r="M25" s="43">
        <v>41953</v>
      </c>
      <c r="N25" s="43"/>
      <c r="O25" s="38">
        <v>2016</v>
      </c>
      <c r="P25" s="49" t="s">
        <v>130</v>
      </c>
    </row>
    <row r="26" spans="1:16" s="9" customFormat="1" ht="45" x14ac:dyDescent="0.25">
      <c r="A26" s="92" t="s">
        <v>203</v>
      </c>
      <c r="B26" s="92" t="s">
        <v>174</v>
      </c>
      <c r="C26" s="21" t="s">
        <v>42</v>
      </c>
      <c r="D26" s="42" t="s">
        <v>10</v>
      </c>
      <c r="E26" s="42" t="s">
        <v>11</v>
      </c>
      <c r="F26" s="55">
        <v>40000000</v>
      </c>
      <c r="G26" s="57">
        <v>10</v>
      </c>
      <c r="H26" s="55">
        <v>159573169</v>
      </c>
      <c r="I26" s="55">
        <v>170073169</v>
      </c>
      <c r="J26" s="60">
        <v>320</v>
      </c>
      <c r="K26" s="60">
        <v>350</v>
      </c>
      <c r="L26" s="60">
        <v>160</v>
      </c>
      <c r="M26" s="43">
        <v>41982</v>
      </c>
      <c r="N26" s="43"/>
      <c r="O26" s="38">
        <v>2017</v>
      </c>
      <c r="P26" s="49" t="s">
        <v>130</v>
      </c>
    </row>
    <row r="27" spans="1:16" s="9" customFormat="1" ht="30" x14ac:dyDescent="0.25">
      <c r="A27" s="92" t="s">
        <v>203</v>
      </c>
      <c r="B27" s="92" t="s">
        <v>159</v>
      </c>
      <c r="C27" s="21" t="s">
        <v>61</v>
      </c>
      <c r="D27" s="42" t="s">
        <v>33</v>
      </c>
      <c r="E27" s="42" t="s">
        <v>9</v>
      </c>
      <c r="F27" s="55">
        <v>16185802</v>
      </c>
      <c r="G27" s="57">
        <v>10</v>
      </c>
      <c r="H27" s="55">
        <v>40464504</v>
      </c>
      <c r="I27" s="55">
        <v>42710276</v>
      </c>
      <c r="J27" s="60">
        <v>2</v>
      </c>
      <c r="K27" s="60">
        <v>250</v>
      </c>
      <c r="L27" s="60">
        <v>138</v>
      </c>
      <c r="M27" s="43">
        <v>42075</v>
      </c>
      <c r="N27" s="43"/>
      <c r="O27" s="38">
        <v>2017</v>
      </c>
      <c r="P27" s="49" t="s">
        <v>130</v>
      </c>
    </row>
    <row r="28" spans="1:16" s="9" customFormat="1" ht="45" x14ac:dyDescent="0.25">
      <c r="A28" s="92" t="s">
        <v>203</v>
      </c>
      <c r="B28" s="92" t="s">
        <v>158</v>
      </c>
      <c r="C28" s="21" t="s">
        <v>71</v>
      </c>
      <c r="D28" s="42" t="s">
        <v>10</v>
      </c>
      <c r="E28" s="42" t="s">
        <v>11</v>
      </c>
      <c r="F28" s="55">
        <v>5253522</v>
      </c>
      <c r="G28" s="57">
        <v>10</v>
      </c>
      <c r="H28" s="55">
        <v>17511739</v>
      </c>
      <c r="I28" s="55">
        <v>20370547</v>
      </c>
      <c r="J28" s="60">
        <v>3</v>
      </c>
      <c r="K28" s="60">
        <v>80</v>
      </c>
      <c r="L28" s="60">
        <v>60</v>
      </c>
      <c r="M28" s="43">
        <v>42108</v>
      </c>
      <c r="N28" s="43"/>
      <c r="O28" s="38">
        <v>2017</v>
      </c>
      <c r="P28" s="49" t="s">
        <v>130</v>
      </c>
    </row>
    <row r="29" spans="1:16" s="9" customFormat="1" ht="23.65" customHeight="1" x14ac:dyDescent="0.25">
      <c r="A29" s="92" t="s">
        <v>203</v>
      </c>
      <c r="B29" s="92" t="s">
        <v>157</v>
      </c>
      <c r="C29" s="100" t="s">
        <v>62</v>
      </c>
      <c r="D29" s="42" t="s">
        <v>10</v>
      </c>
      <c r="E29" s="42" t="s">
        <v>11</v>
      </c>
      <c r="F29" s="55">
        <v>11500000</v>
      </c>
      <c r="G29" s="57">
        <v>10</v>
      </c>
      <c r="H29" s="55">
        <v>55292361</v>
      </c>
      <c r="I29" s="55">
        <v>63712361</v>
      </c>
      <c r="J29" s="60">
        <v>5</v>
      </c>
      <c r="K29" s="60">
        <v>150</v>
      </c>
      <c r="L29" s="60">
        <v>246</v>
      </c>
      <c r="M29" s="43">
        <v>42108</v>
      </c>
      <c r="N29" s="43"/>
      <c r="O29" s="38">
        <v>2017</v>
      </c>
      <c r="P29" s="49" t="s">
        <v>130</v>
      </c>
    </row>
    <row r="30" spans="1:16" s="9" customFormat="1" ht="15.75" x14ac:dyDescent="0.25">
      <c r="A30" s="92" t="s">
        <v>203</v>
      </c>
      <c r="B30" s="92" t="s">
        <v>175</v>
      </c>
      <c r="C30" s="21" t="s">
        <v>64</v>
      </c>
      <c r="D30" s="42" t="s">
        <v>63</v>
      </c>
      <c r="E30" s="42" t="s">
        <v>11</v>
      </c>
      <c r="F30" s="55">
        <v>3354849</v>
      </c>
      <c r="G30" s="57">
        <v>10</v>
      </c>
      <c r="H30" s="55">
        <v>11182830</v>
      </c>
      <c r="I30" s="55">
        <v>12532052</v>
      </c>
      <c r="J30" s="60">
        <v>3</v>
      </c>
      <c r="K30" s="60">
        <v>45</v>
      </c>
      <c r="L30" s="60">
        <v>60</v>
      </c>
      <c r="M30" s="43">
        <v>42139</v>
      </c>
      <c r="N30" s="43"/>
      <c r="O30" s="38">
        <v>2017</v>
      </c>
      <c r="P30" s="49" t="s">
        <v>130</v>
      </c>
    </row>
    <row r="31" spans="1:16" s="9" customFormat="1" ht="30" x14ac:dyDescent="0.25">
      <c r="A31" s="92" t="s">
        <v>203</v>
      </c>
      <c r="B31" s="92" t="s">
        <v>156</v>
      </c>
      <c r="C31" s="100" t="s">
        <v>67</v>
      </c>
      <c r="D31" s="42" t="s">
        <v>26</v>
      </c>
      <c r="E31" s="42" t="s">
        <v>25</v>
      </c>
      <c r="F31" s="55">
        <v>6792937</v>
      </c>
      <c r="G31" s="57">
        <v>10</v>
      </c>
      <c r="H31" s="55">
        <v>22643123</v>
      </c>
      <c r="I31" s="55">
        <v>27666244</v>
      </c>
      <c r="J31" s="60">
        <v>5</v>
      </c>
      <c r="K31" s="60">
        <v>180</v>
      </c>
      <c r="L31" s="60">
        <v>96</v>
      </c>
      <c r="M31" s="43">
        <v>42153</v>
      </c>
      <c r="N31" s="43"/>
      <c r="O31" s="38">
        <v>2017</v>
      </c>
      <c r="P31" s="49" t="s">
        <v>130</v>
      </c>
    </row>
    <row r="32" spans="1:16" s="9" customFormat="1" ht="30" x14ac:dyDescent="0.25">
      <c r="A32" s="92" t="s">
        <v>203</v>
      </c>
      <c r="B32" s="92" t="s">
        <v>155</v>
      </c>
      <c r="C32" s="100" t="s">
        <v>70</v>
      </c>
      <c r="D32" s="42" t="s">
        <v>63</v>
      </c>
      <c r="E32" s="42" t="s">
        <v>11</v>
      </c>
      <c r="F32" s="55">
        <v>7977055</v>
      </c>
      <c r="G32" s="57">
        <v>10</v>
      </c>
      <c r="H32" s="55">
        <v>26590182</v>
      </c>
      <c r="I32" s="55">
        <v>31366467</v>
      </c>
      <c r="J32" s="60">
        <v>3</v>
      </c>
      <c r="K32" s="60">
        <v>55</v>
      </c>
      <c r="L32" s="60">
        <v>130</v>
      </c>
      <c r="M32" s="43">
        <v>42164</v>
      </c>
      <c r="N32" s="43"/>
      <c r="O32" s="38">
        <v>2016</v>
      </c>
      <c r="P32" s="49" t="s">
        <v>130</v>
      </c>
    </row>
    <row r="33" spans="1:16" s="9" customFormat="1" ht="30" x14ac:dyDescent="0.25">
      <c r="A33" s="92" t="s">
        <v>203</v>
      </c>
      <c r="B33" s="92" t="s">
        <v>151</v>
      </c>
      <c r="C33" s="100" t="s">
        <v>68</v>
      </c>
      <c r="D33" s="42" t="s">
        <v>65</v>
      </c>
      <c r="E33" s="42" t="s">
        <v>66</v>
      </c>
      <c r="F33" s="55">
        <v>40000000</v>
      </c>
      <c r="G33" s="57">
        <v>10</v>
      </c>
      <c r="H33" s="55">
        <v>203657000</v>
      </c>
      <c r="I33" s="55">
        <v>222634000</v>
      </c>
      <c r="J33" s="60">
        <v>15</v>
      </c>
      <c r="K33" s="60">
        <v>300</v>
      </c>
      <c r="L33" s="60">
        <v>421</v>
      </c>
      <c r="M33" s="43">
        <v>42164</v>
      </c>
      <c r="N33" s="43"/>
      <c r="O33" s="38">
        <v>2017</v>
      </c>
      <c r="P33" s="49" t="s">
        <v>130</v>
      </c>
    </row>
    <row r="34" spans="1:16" s="9" customFormat="1" ht="30" x14ac:dyDescent="0.25">
      <c r="A34" s="92" t="s">
        <v>203</v>
      </c>
      <c r="B34" s="92" t="s">
        <v>152</v>
      </c>
      <c r="C34" s="100" t="s">
        <v>69</v>
      </c>
      <c r="D34" s="42" t="s">
        <v>33</v>
      </c>
      <c r="E34" s="42" t="s">
        <v>9</v>
      </c>
      <c r="F34" s="81">
        <v>8820974</v>
      </c>
      <c r="G34" s="57">
        <v>10</v>
      </c>
      <c r="H34" s="55">
        <v>22052435</v>
      </c>
      <c r="I34" s="55">
        <v>29374615</v>
      </c>
      <c r="J34" s="60">
        <v>6</v>
      </c>
      <c r="K34" s="60">
        <v>80</v>
      </c>
      <c r="L34" s="60">
        <v>233</v>
      </c>
      <c r="M34" s="43">
        <v>42164</v>
      </c>
      <c r="N34" s="43"/>
      <c r="O34" s="38">
        <v>2016</v>
      </c>
      <c r="P34" s="49" t="s">
        <v>130</v>
      </c>
    </row>
    <row r="35" spans="1:16" s="9" customFormat="1" ht="23.65" customHeight="1" x14ac:dyDescent="0.25">
      <c r="A35" s="92" t="s">
        <v>203</v>
      </c>
      <c r="B35" s="92" t="s">
        <v>153</v>
      </c>
      <c r="C35" s="21" t="s">
        <v>72</v>
      </c>
      <c r="D35" s="42" t="s">
        <v>65</v>
      </c>
      <c r="E35" s="42" t="s">
        <v>66</v>
      </c>
      <c r="F35" s="55">
        <v>40000000</v>
      </c>
      <c r="G35" s="57">
        <v>10</v>
      </c>
      <c r="H35" s="55">
        <v>157053974</v>
      </c>
      <c r="I35" s="55">
        <v>163633706</v>
      </c>
      <c r="J35" s="60">
        <v>13</v>
      </c>
      <c r="K35" s="60">
        <v>280</v>
      </c>
      <c r="L35" s="60">
        <v>397</v>
      </c>
      <c r="M35" s="43">
        <v>42194</v>
      </c>
      <c r="N35" s="43"/>
      <c r="O35" s="38">
        <v>2017</v>
      </c>
      <c r="P35" s="49" t="s">
        <v>130</v>
      </c>
    </row>
    <row r="36" spans="1:16" s="9" customFormat="1" ht="45" x14ac:dyDescent="0.25">
      <c r="A36" s="92" t="s">
        <v>203</v>
      </c>
      <c r="B36" s="92" t="s">
        <v>154</v>
      </c>
      <c r="C36" s="100" t="s">
        <v>77</v>
      </c>
      <c r="D36" s="42" t="s">
        <v>10</v>
      </c>
      <c r="E36" s="42" t="s">
        <v>11</v>
      </c>
      <c r="F36" s="55">
        <v>8604169</v>
      </c>
      <c r="G36" s="57">
        <v>10</v>
      </c>
      <c r="H36" s="55">
        <v>28680563</v>
      </c>
      <c r="I36" s="55">
        <v>31385590</v>
      </c>
      <c r="J36" s="60">
        <v>4</v>
      </c>
      <c r="K36" s="60">
        <v>100</v>
      </c>
      <c r="L36" s="60">
        <v>128</v>
      </c>
      <c r="M36" s="43">
        <v>42227</v>
      </c>
      <c r="N36" s="43"/>
      <c r="O36" s="38">
        <v>2016</v>
      </c>
      <c r="P36" s="49" t="s">
        <v>130</v>
      </c>
    </row>
    <row r="37" spans="1:16" s="9" customFormat="1" ht="60" x14ac:dyDescent="0.25">
      <c r="A37" s="92" t="s">
        <v>203</v>
      </c>
      <c r="B37" s="92" t="s">
        <v>161</v>
      </c>
      <c r="C37" s="100" t="s">
        <v>76</v>
      </c>
      <c r="D37" s="42" t="s">
        <v>65</v>
      </c>
      <c r="E37" s="42" t="s">
        <v>66</v>
      </c>
      <c r="F37" s="55">
        <v>10065184</v>
      </c>
      <c r="G37" s="57">
        <v>10</v>
      </c>
      <c r="H37" s="55">
        <v>33550613</v>
      </c>
      <c r="I37" s="55">
        <v>37969631</v>
      </c>
      <c r="J37" s="60"/>
      <c r="K37" s="60">
        <v>40</v>
      </c>
      <c r="L37" s="60">
        <v>131</v>
      </c>
      <c r="M37" s="43">
        <v>42227</v>
      </c>
      <c r="N37" s="43"/>
      <c r="O37" s="38">
        <v>2017</v>
      </c>
      <c r="P37" s="49" t="s">
        <v>130</v>
      </c>
    </row>
    <row r="38" spans="1:16" s="9" customFormat="1" ht="45" x14ac:dyDescent="0.25">
      <c r="A38" s="92" t="s">
        <v>203</v>
      </c>
      <c r="B38" s="92" t="s">
        <v>162</v>
      </c>
      <c r="C38" s="21" t="s">
        <v>79</v>
      </c>
      <c r="D38" s="42" t="s">
        <v>10</v>
      </c>
      <c r="E38" s="42" t="s">
        <v>11</v>
      </c>
      <c r="F38" s="55">
        <v>8500033</v>
      </c>
      <c r="G38" s="57">
        <v>10</v>
      </c>
      <c r="H38" s="55">
        <v>28333445</v>
      </c>
      <c r="I38" s="55">
        <v>35190232</v>
      </c>
      <c r="J38" s="60">
        <v>12</v>
      </c>
      <c r="K38" s="60">
        <v>80</v>
      </c>
      <c r="L38" s="60">
        <v>89</v>
      </c>
      <c r="M38" s="43">
        <v>42257</v>
      </c>
      <c r="N38" s="51"/>
      <c r="O38" s="38">
        <v>2017</v>
      </c>
      <c r="P38" s="49" t="s">
        <v>130</v>
      </c>
    </row>
    <row r="39" spans="1:16" s="9" customFormat="1" ht="45" x14ac:dyDescent="0.25">
      <c r="A39" s="92" t="s">
        <v>203</v>
      </c>
      <c r="B39" s="92" t="s">
        <v>163</v>
      </c>
      <c r="C39" s="100" t="s">
        <v>78</v>
      </c>
      <c r="D39" s="42" t="s">
        <v>75</v>
      </c>
      <c r="E39" s="42" t="s">
        <v>24</v>
      </c>
      <c r="F39" s="55">
        <v>17022967</v>
      </c>
      <c r="G39" s="57">
        <v>10</v>
      </c>
      <c r="H39" s="55">
        <v>56743222</v>
      </c>
      <c r="I39" s="55">
        <v>65665754</v>
      </c>
      <c r="J39" s="60">
        <v>6</v>
      </c>
      <c r="K39" s="60">
        <v>126</v>
      </c>
      <c r="L39" s="60">
        <v>186</v>
      </c>
      <c r="M39" s="43">
        <v>42257</v>
      </c>
      <c r="N39" s="43"/>
      <c r="O39" s="38">
        <v>2018</v>
      </c>
      <c r="P39" s="49" t="s">
        <v>130</v>
      </c>
    </row>
    <row r="40" spans="1:16" s="9" customFormat="1" ht="15.75" x14ac:dyDescent="0.25">
      <c r="A40" s="92" t="s">
        <v>203</v>
      </c>
      <c r="B40" s="92" t="s">
        <v>164</v>
      </c>
      <c r="C40" s="100" t="s">
        <v>81</v>
      </c>
      <c r="D40" s="42" t="s">
        <v>21</v>
      </c>
      <c r="E40" s="42" t="s">
        <v>20</v>
      </c>
      <c r="F40" s="55">
        <v>13524105</v>
      </c>
      <c r="G40" s="57">
        <v>10</v>
      </c>
      <c r="H40" s="55">
        <v>33810263</v>
      </c>
      <c r="I40" s="55">
        <v>44013575</v>
      </c>
      <c r="J40" s="60">
        <v>12</v>
      </c>
      <c r="K40" s="60">
        <v>76</v>
      </c>
      <c r="L40" s="60">
        <v>252</v>
      </c>
      <c r="M40" s="43">
        <v>42292</v>
      </c>
      <c r="N40" s="43"/>
      <c r="O40" s="38">
        <v>2016</v>
      </c>
      <c r="P40" s="49" t="s">
        <v>130</v>
      </c>
    </row>
    <row r="41" spans="1:16" s="9" customFormat="1" ht="48.6" customHeight="1" x14ac:dyDescent="0.25">
      <c r="A41" s="92" t="s">
        <v>203</v>
      </c>
      <c r="B41" s="92" t="s">
        <v>165</v>
      </c>
      <c r="C41" s="100" t="s">
        <v>80</v>
      </c>
      <c r="D41" s="42" t="s">
        <v>6</v>
      </c>
      <c r="E41" s="42" t="s">
        <v>6</v>
      </c>
      <c r="F41" s="55">
        <v>5028590</v>
      </c>
      <c r="G41" s="57">
        <v>10</v>
      </c>
      <c r="H41" s="55">
        <v>12571474</v>
      </c>
      <c r="I41" s="55">
        <v>15905023</v>
      </c>
      <c r="J41" s="60">
        <v>2</v>
      </c>
      <c r="K41" s="60">
        <v>133</v>
      </c>
      <c r="L41" s="60">
        <v>50</v>
      </c>
      <c r="M41" s="43">
        <v>42292</v>
      </c>
      <c r="N41" s="51"/>
      <c r="O41" s="38">
        <v>2017</v>
      </c>
      <c r="P41" s="49" t="s">
        <v>130</v>
      </c>
    </row>
    <row r="42" spans="1:16" s="9" customFormat="1" ht="30" x14ac:dyDescent="0.25">
      <c r="A42" s="92" t="s">
        <v>203</v>
      </c>
      <c r="B42" s="92" t="s">
        <v>166</v>
      </c>
      <c r="C42" s="21" t="s">
        <v>95</v>
      </c>
      <c r="D42" s="42" t="s">
        <v>21</v>
      </c>
      <c r="E42" s="42" t="s">
        <v>20</v>
      </c>
      <c r="F42" s="55">
        <v>29925360</v>
      </c>
      <c r="G42" s="57">
        <v>10</v>
      </c>
      <c r="H42" s="55">
        <v>29925360</v>
      </c>
      <c r="I42" s="55">
        <v>35017159</v>
      </c>
      <c r="J42" s="60"/>
      <c r="K42" s="60">
        <v>200</v>
      </c>
      <c r="L42" s="60"/>
      <c r="M42" s="43">
        <v>42381</v>
      </c>
      <c r="N42" s="43"/>
      <c r="O42" s="38">
        <v>2018</v>
      </c>
      <c r="P42" s="49" t="s">
        <v>130</v>
      </c>
    </row>
    <row r="43" spans="1:16" s="9" customFormat="1" ht="30" x14ac:dyDescent="0.25">
      <c r="A43" s="92" t="s">
        <v>203</v>
      </c>
      <c r="B43" s="92" t="s">
        <v>167</v>
      </c>
      <c r="C43" s="21" t="s">
        <v>95</v>
      </c>
      <c r="D43" s="42" t="s">
        <v>21</v>
      </c>
      <c r="E43" s="42" t="s">
        <v>20</v>
      </c>
      <c r="F43" s="55">
        <v>38423008</v>
      </c>
      <c r="G43" s="57">
        <v>10</v>
      </c>
      <c r="H43" s="55">
        <v>113057522</v>
      </c>
      <c r="I43" s="55">
        <v>119830421</v>
      </c>
      <c r="J43" s="60"/>
      <c r="K43" s="60">
        <v>575</v>
      </c>
      <c r="L43" s="60">
        <v>121</v>
      </c>
      <c r="M43" s="43">
        <v>42381</v>
      </c>
      <c r="N43" s="43"/>
      <c r="O43" s="38">
        <v>2018</v>
      </c>
      <c r="P43" s="49" t="s">
        <v>130</v>
      </c>
    </row>
    <row r="44" spans="1:16" s="9" customFormat="1" ht="30" x14ac:dyDescent="0.25">
      <c r="A44" s="92" t="s">
        <v>203</v>
      </c>
      <c r="B44" s="92" t="s">
        <v>176</v>
      </c>
      <c r="C44" s="21" t="s">
        <v>96</v>
      </c>
      <c r="D44" s="42" t="s">
        <v>21</v>
      </c>
      <c r="E44" s="42" t="s">
        <v>20</v>
      </c>
      <c r="F44" s="55">
        <v>24433560</v>
      </c>
      <c r="G44" s="57">
        <v>10</v>
      </c>
      <c r="H44" s="55">
        <v>61083899</v>
      </c>
      <c r="I44" s="55">
        <v>73521306</v>
      </c>
      <c r="J44" s="60">
        <v>10</v>
      </c>
      <c r="K44" s="60">
        <v>200</v>
      </c>
      <c r="L44" s="60">
        <v>250</v>
      </c>
      <c r="M44" s="43">
        <v>42381</v>
      </c>
      <c r="N44" s="43"/>
      <c r="O44" s="38">
        <v>2017</v>
      </c>
      <c r="P44" s="49" t="s">
        <v>130</v>
      </c>
    </row>
    <row r="45" spans="1:16" s="9" customFormat="1" ht="30" customHeight="1" x14ac:dyDescent="0.25">
      <c r="A45" s="92" t="s">
        <v>203</v>
      </c>
      <c r="B45" s="92" t="s">
        <v>180</v>
      </c>
      <c r="C45" s="21" t="s">
        <v>97</v>
      </c>
      <c r="D45" s="42" t="s">
        <v>27</v>
      </c>
      <c r="E45" s="42" t="s">
        <v>22</v>
      </c>
      <c r="F45" s="55">
        <v>30128874</v>
      </c>
      <c r="G45" s="57">
        <v>10</v>
      </c>
      <c r="H45" s="55">
        <v>100429582</v>
      </c>
      <c r="I45" s="55">
        <v>102741491</v>
      </c>
      <c r="J45" s="60">
        <v>110</v>
      </c>
      <c r="K45" s="60">
        <v>420</v>
      </c>
      <c r="L45" s="60">
        <v>586</v>
      </c>
      <c r="M45" s="43">
        <v>42409</v>
      </c>
      <c r="N45" s="43"/>
      <c r="O45" s="38">
        <v>2017</v>
      </c>
      <c r="P45" s="49" t="s">
        <v>130</v>
      </c>
    </row>
    <row r="46" spans="1:16" s="9" customFormat="1" ht="32.65" customHeight="1" x14ac:dyDescent="0.25">
      <c r="A46" s="92" t="s">
        <v>203</v>
      </c>
      <c r="B46" s="92" t="s">
        <v>181</v>
      </c>
      <c r="C46" s="21" t="s">
        <v>98</v>
      </c>
      <c r="D46" s="42" t="s">
        <v>27</v>
      </c>
      <c r="E46" s="42" t="s">
        <v>22</v>
      </c>
      <c r="F46" s="55">
        <v>20846602</v>
      </c>
      <c r="G46" s="57">
        <v>10</v>
      </c>
      <c r="H46" s="55">
        <v>69488674</v>
      </c>
      <c r="I46" s="55">
        <v>71722157</v>
      </c>
      <c r="J46" s="60">
        <v>75</v>
      </c>
      <c r="K46" s="60">
        <v>320</v>
      </c>
      <c r="L46" s="60">
        <v>607</v>
      </c>
      <c r="M46" s="43">
        <v>42409</v>
      </c>
      <c r="N46" s="43"/>
      <c r="O46" s="38">
        <v>2018</v>
      </c>
      <c r="P46" s="49" t="s">
        <v>130</v>
      </c>
    </row>
    <row r="47" spans="1:16" s="9" customFormat="1" ht="60" x14ac:dyDescent="0.25">
      <c r="A47" s="92" t="s">
        <v>203</v>
      </c>
      <c r="B47" s="92" t="s">
        <v>179</v>
      </c>
      <c r="C47" s="21" t="s">
        <v>102</v>
      </c>
      <c r="D47" s="42" t="s">
        <v>6</v>
      </c>
      <c r="E47" s="42" t="s">
        <v>6</v>
      </c>
      <c r="F47" s="55">
        <v>2706272</v>
      </c>
      <c r="G47" s="57">
        <v>10</v>
      </c>
      <c r="H47" s="55">
        <v>9947221</v>
      </c>
      <c r="I47" s="55">
        <v>11747695</v>
      </c>
      <c r="J47" s="60">
        <v>1</v>
      </c>
      <c r="K47" s="60">
        <v>75</v>
      </c>
      <c r="L47" s="60">
        <v>32</v>
      </c>
      <c r="M47" s="43">
        <v>42622</v>
      </c>
      <c r="N47" s="51"/>
      <c r="O47" s="38">
        <v>2017</v>
      </c>
      <c r="P47" s="49" t="s">
        <v>130</v>
      </c>
    </row>
    <row r="48" spans="1:16" s="9" customFormat="1" ht="63" x14ac:dyDescent="0.25">
      <c r="A48" s="92" t="s">
        <v>203</v>
      </c>
      <c r="B48" s="92" t="s">
        <v>144</v>
      </c>
      <c r="C48" s="47" t="s">
        <v>46</v>
      </c>
      <c r="D48" s="42" t="s">
        <v>6</v>
      </c>
      <c r="E48" s="42" t="s">
        <v>6</v>
      </c>
      <c r="F48" s="55">
        <v>6119890</v>
      </c>
      <c r="G48" s="57">
        <v>10</v>
      </c>
      <c r="H48" s="55">
        <v>15492485</v>
      </c>
      <c r="I48" s="55">
        <v>18994086</v>
      </c>
      <c r="J48" s="60">
        <v>15</v>
      </c>
      <c r="K48" s="60">
        <v>105</v>
      </c>
      <c r="L48" s="60">
        <v>59</v>
      </c>
      <c r="M48" s="43" t="s">
        <v>45</v>
      </c>
      <c r="N48" s="43"/>
      <c r="O48" s="38" t="s">
        <v>59</v>
      </c>
      <c r="P48" s="49" t="s">
        <v>130</v>
      </c>
    </row>
    <row r="49" spans="1:16" s="9" customFormat="1" ht="30" x14ac:dyDescent="0.25">
      <c r="A49" s="92" t="s">
        <v>203</v>
      </c>
      <c r="B49" s="92" t="s">
        <v>177</v>
      </c>
      <c r="C49" s="21" t="s">
        <v>106</v>
      </c>
      <c r="D49" s="42" t="s">
        <v>105</v>
      </c>
      <c r="E49" s="42" t="s">
        <v>29</v>
      </c>
      <c r="F49" s="55">
        <v>25000000</v>
      </c>
      <c r="G49" s="57">
        <v>10</v>
      </c>
      <c r="H49" s="55">
        <v>134550000</v>
      </c>
      <c r="I49" s="55">
        <v>140350000</v>
      </c>
      <c r="J49" s="60"/>
      <c r="K49" s="60">
        <v>350</v>
      </c>
      <c r="L49" s="60"/>
      <c r="M49" s="43">
        <v>42780</v>
      </c>
      <c r="N49" s="43"/>
      <c r="O49" s="38">
        <v>2019</v>
      </c>
      <c r="P49" s="50" t="s">
        <v>139</v>
      </c>
    </row>
    <row r="50" spans="1:16" s="9" customFormat="1" ht="47.25" x14ac:dyDescent="0.25">
      <c r="A50" s="92" t="s">
        <v>203</v>
      </c>
      <c r="B50" s="92" t="s">
        <v>182</v>
      </c>
      <c r="C50" s="39" t="s">
        <v>114</v>
      </c>
      <c r="D50" s="42" t="s">
        <v>113</v>
      </c>
      <c r="E50" s="42" t="s">
        <v>29</v>
      </c>
      <c r="F50" s="56">
        <v>40000000</v>
      </c>
      <c r="G50" s="58">
        <v>10</v>
      </c>
      <c r="H50" s="56">
        <v>142590404</v>
      </c>
      <c r="I50" s="56">
        <v>151891565</v>
      </c>
      <c r="J50" s="61">
        <v>35</v>
      </c>
      <c r="K50" s="61">
        <v>770</v>
      </c>
      <c r="L50" s="60">
        <v>207</v>
      </c>
      <c r="M50" s="11">
        <v>42899</v>
      </c>
      <c r="N50" s="11"/>
      <c r="O50" s="38">
        <v>2019</v>
      </c>
      <c r="P50" s="49" t="s">
        <v>130</v>
      </c>
    </row>
    <row r="51" spans="1:16" s="9" customFormat="1" ht="60" x14ac:dyDescent="0.25">
      <c r="A51" s="92" t="s">
        <v>203</v>
      </c>
      <c r="B51" s="92" t="s">
        <v>183</v>
      </c>
      <c r="C51" s="47" t="s">
        <v>115</v>
      </c>
      <c r="D51" s="42" t="s">
        <v>6</v>
      </c>
      <c r="E51" s="42" t="s">
        <v>6</v>
      </c>
      <c r="F51" s="56">
        <v>18135600</v>
      </c>
      <c r="G51" s="58">
        <v>10</v>
      </c>
      <c r="H51" s="56">
        <v>45339000</v>
      </c>
      <c r="I51" s="56">
        <v>48629000</v>
      </c>
      <c r="J51" s="61">
        <v>25</v>
      </c>
      <c r="K51" s="61">
        <v>270</v>
      </c>
      <c r="L51" s="60">
        <v>156</v>
      </c>
      <c r="M51" s="11" t="s">
        <v>117</v>
      </c>
      <c r="N51" s="11"/>
      <c r="O51" s="38">
        <v>2019</v>
      </c>
      <c r="P51" s="50" t="s">
        <v>139</v>
      </c>
    </row>
    <row r="52" spans="1:16" s="9" customFormat="1" ht="30" x14ac:dyDescent="0.25">
      <c r="A52" s="92" t="s">
        <v>203</v>
      </c>
      <c r="B52" s="92" t="s">
        <v>142</v>
      </c>
      <c r="C52" s="21" t="s">
        <v>31</v>
      </c>
      <c r="D52" s="42" t="s">
        <v>27</v>
      </c>
      <c r="E52" s="42" t="s">
        <v>22</v>
      </c>
      <c r="F52" s="55">
        <v>22045806</v>
      </c>
      <c r="G52" s="57">
        <v>10</v>
      </c>
      <c r="H52" s="55">
        <v>73486021</v>
      </c>
      <c r="I52" s="55">
        <v>74036021</v>
      </c>
      <c r="J52" s="75">
        <v>100</v>
      </c>
      <c r="K52" s="60">
        <v>400</v>
      </c>
      <c r="L52" s="60">
        <v>178</v>
      </c>
      <c r="M52" s="43">
        <v>41775</v>
      </c>
      <c r="N52" s="43"/>
      <c r="O52" s="38">
        <v>2016</v>
      </c>
      <c r="P52" s="49" t="s">
        <v>130</v>
      </c>
    </row>
    <row r="53" spans="1:16" s="9" customFormat="1" ht="30" x14ac:dyDescent="0.25">
      <c r="A53" s="92" t="s">
        <v>203</v>
      </c>
      <c r="B53" s="92" t="s">
        <v>184</v>
      </c>
      <c r="C53" s="100" t="s">
        <v>131</v>
      </c>
      <c r="D53" s="42" t="s">
        <v>10</v>
      </c>
      <c r="E53" s="42" t="s">
        <v>11</v>
      </c>
      <c r="F53" s="56">
        <v>33676732</v>
      </c>
      <c r="G53" s="58">
        <v>10</v>
      </c>
      <c r="H53" s="56">
        <v>119069936</v>
      </c>
      <c r="I53" s="56">
        <v>134957804</v>
      </c>
      <c r="J53" s="61">
        <v>14</v>
      </c>
      <c r="K53" s="61">
        <v>318</v>
      </c>
      <c r="L53" s="60">
        <v>544</v>
      </c>
      <c r="M53" s="11">
        <v>43200</v>
      </c>
      <c r="N53" s="11"/>
      <c r="O53" s="38">
        <v>2021</v>
      </c>
      <c r="P53" s="49" t="s">
        <v>130</v>
      </c>
    </row>
    <row r="54" spans="1:16" s="9" customFormat="1" ht="30" x14ac:dyDescent="0.25">
      <c r="A54" s="92" t="s">
        <v>203</v>
      </c>
      <c r="B54" s="92" t="s">
        <v>178</v>
      </c>
      <c r="C54" s="100" t="s">
        <v>132</v>
      </c>
      <c r="D54" s="42" t="s">
        <v>10</v>
      </c>
      <c r="E54" s="42" t="s">
        <v>11</v>
      </c>
      <c r="F54" s="56">
        <v>9246719</v>
      </c>
      <c r="G54" s="58">
        <v>10</v>
      </c>
      <c r="H54" s="56">
        <v>32693417</v>
      </c>
      <c r="I54" s="56">
        <v>37170875</v>
      </c>
      <c r="J54" s="61">
        <v>3</v>
      </c>
      <c r="K54" s="61">
        <v>87</v>
      </c>
      <c r="L54" s="60">
        <v>112</v>
      </c>
      <c r="M54" s="11">
        <v>43200</v>
      </c>
      <c r="N54" s="11"/>
      <c r="O54" s="38">
        <v>2019</v>
      </c>
      <c r="P54" s="49" t="s">
        <v>130</v>
      </c>
    </row>
    <row r="55" spans="1:16" ht="15.75" x14ac:dyDescent="0.25">
      <c r="C55" s="41" t="str">
        <f>CONCATENATE(COUNTA(C19:C54) &amp; " Projects")</f>
        <v>36 Projects</v>
      </c>
      <c r="D55" s="12"/>
      <c r="E55" s="12"/>
      <c r="F55" s="76">
        <f>SUM(F19:F54)</f>
        <v>617800305</v>
      </c>
      <c r="G55" s="12"/>
      <c r="H55" s="76">
        <f>SUM(H19:H54)</f>
        <v>2124849760</v>
      </c>
      <c r="I55" s="76">
        <f>SUM(I19:I54)</f>
        <v>2357268920</v>
      </c>
      <c r="J55" s="62">
        <f>SUM(J19:J54)</f>
        <v>1144</v>
      </c>
      <c r="K55" s="62">
        <f>SUM(K19:K54)</f>
        <v>6928</v>
      </c>
      <c r="L55" s="62">
        <f>SUM(L19:L54)</f>
        <v>6843</v>
      </c>
      <c r="M55" s="12"/>
      <c r="N55" s="12"/>
      <c r="O55" s="22"/>
      <c r="P55" s="22"/>
    </row>
    <row r="56" spans="1:16" s="9" customFormat="1" ht="15.75" x14ac:dyDescent="0.25">
      <c r="B56" s="92"/>
      <c r="C56" s="24"/>
      <c r="D56" s="24"/>
      <c r="E56" s="24"/>
      <c r="F56" s="24"/>
      <c r="G56" s="24"/>
      <c r="H56" s="24"/>
      <c r="I56" s="24"/>
      <c r="J56" s="24"/>
      <c r="K56" s="24"/>
      <c r="L56" s="24"/>
      <c r="M56" s="24"/>
      <c r="N56" s="24"/>
      <c r="O56" s="24"/>
    </row>
    <row r="57" spans="1:16" ht="21.75" customHeight="1" x14ac:dyDescent="0.25">
      <c r="C57" s="117" t="s">
        <v>82</v>
      </c>
      <c r="D57" s="118"/>
      <c r="E57" s="118"/>
      <c r="F57" s="118"/>
      <c r="G57" s="118"/>
      <c r="H57" s="118"/>
      <c r="I57" s="118"/>
      <c r="J57" s="118"/>
      <c r="K57" s="118"/>
      <c r="L57" s="118"/>
      <c r="M57" s="118"/>
      <c r="N57" s="118"/>
      <c r="O57" s="118"/>
      <c r="P57" s="118"/>
    </row>
    <row r="58" spans="1:16" ht="47.25" x14ac:dyDescent="0.25">
      <c r="C58" s="12" t="s">
        <v>0</v>
      </c>
      <c r="D58" s="12" t="s">
        <v>2</v>
      </c>
      <c r="E58" s="12" t="s">
        <v>3</v>
      </c>
      <c r="F58" s="12" t="s">
        <v>5</v>
      </c>
      <c r="G58" s="12" t="s">
        <v>1</v>
      </c>
      <c r="H58" s="37" t="s">
        <v>7</v>
      </c>
      <c r="I58" s="37" t="s">
        <v>8</v>
      </c>
      <c r="J58" s="12" t="s">
        <v>54</v>
      </c>
      <c r="K58" s="4" t="s">
        <v>55</v>
      </c>
      <c r="L58" s="41" t="s">
        <v>107</v>
      </c>
      <c r="M58" s="12" t="s">
        <v>4</v>
      </c>
      <c r="N58" s="12" t="s">
        <v>56</v>
      </c>
      <c r="O58" s="46" t="s">
        <v>53</v>
      </c>
      <c r="P58" s="37" t="s">
        <v>124</v>
      </c>
    </row>
    <row r="59" spans="1:16" s="9" customFormat="1" ht="30" x14ac:dyDescent="0.25">
      <c r="A59" s="9" t="s">
        <v>206</v>
      </c>
      <c r="B59" s="92" t="s">
        <v>148</v>
      </c>
      <c r="C59" s="21" t="s">
        <v>83</v>
      </c>
      <c r="D59" s="52" t="s">
        <v>84</v>
      </c>
      <c r="E59" s="52" t="s">
        <v>85</v>
      </c>
      <c r="F59" s="78">
        <v>5000000</v>
      </c>
      <c r="G59" s="104">
        <v>1</v>
      </c>
      <c r="H59" s="78">
        <v>11586883</v>
      </c>
      <c r="I59" s="78">
        <v>11586883</v>
      </c>
      <c r="J59" s="52"/>
      <c r="K59" s="83">
        <v>147</v>
      </c>
      <c r="L59" s="52"/>
      <c r="M59" s="84">
        <v>42075</v>
      </c>
      <c r="N59" s="52"/>
      <c r="O59" s="38">
        <v>2017</v>
      </c>
      <c r="P59" s="71" t="s">
        <v>130</v>
      </c>
    </row>
    <row r="60" spans="1:16" s="9" customFormat="1" ht="30" x14ac:dyDescent="0.25">
      <c r="A60" s="9" t="s">
        <v>206</v>
      </c>
      <c r="B60" s="92" t="s">
        <v>146</v>
      </c>
      <c r="C60" s="21" t="s">
        <v>86</v>
      </c>
      <c r="D60" s="52" t="s">
        <v>84</v>
      </c>
      <c r="E60" s="52" t="s">
        <v>85</v>
      </c>
      <c r="F60" s="78">
        <v>5000000</v>
      </c>
      <c r="G60" s="104">
        <v>1</v>
      </c>
      <c r="H60" s="78">
        <v>16852500</v>
      </c>
      <c r="I60" s="78">
        <v>16852500</v>
      </c>
      <c r="J60" s="52"/>
      <c r="K60" s="83">
        <v>366</v>
      </c>
      <c r="L60" s="52"/>
      <c r="M60" s="84">
        <v>42075</v>
      </c>
      <c r="N60" s="52"/>
      <c r="O60" s="38">
        <v>2017</v>
      </c>
      <c r="P60" s="71" t="s">
        <v>130</v>
      </c>
    </row>
    <row r="61" spans="1:16" s="9" customFormat="1" ht="30" x14ac:dyDescent="0.25">
      <c r="A61" s="9" t="s">
        <v>206</v>
      </c>
      <c r="B61" s="92" t="s">
        <v>147</v>
      </c>
      <c r="C61" s="21" t="s">
        <v>87</v>
      </c>
      <c r="D61" s="52" t="s">
        <v>84</v>
      </c>
      <c r="E61" s="52" t="s">
        <v>85</v>
      </c>
      <c r="F61" s="78">
        <v>5000000</v>
      </c>
      <c r="G61" s="104">
        <v>1</v>
      </c>
      <c r="H61" s="78">
        <v>42042665</v>
      </c>
      <c r="I61" s="78">
        <v>42042665</v>
      </c>
      <c r="J61" s="52"/>
      <c r="K61" s="83">
        <v>96</v>
      </c>
      <c r="L61" s="52"/>
      <c r="M61" s="84">
        <v>42075</v>
      </c>
      <c r="N61" s="52"/>
      <c r="O61" s="38">
        <v>2017</v>
      </c>
      <c r="P61" s="71" t="s">
        <v>130</v>
      </c>
    </row>
    <row r="62" spans="1:16" ht="15.75" x14ac:dyDescent="0.25">
      <c r="C62" s="41" t="str">
        <f>CONCATENATE(COUNTA(C59:C61) &amp; " Projects")</f>
        <v>3 Projects</v>
      </c>
      <c r="D62" s="12"/>
      <c r="E62" s="12"/>
      <c r="F62" s="54">
        <f>SUM(F59:F61)</f>
        <v>15000000</v>
      </c>
      <c r="G62" s="12"/>
      <c r="H62" s="54">
        <f>SUM(H59:H61)</f>
        <v>70482048</v>
      </c>
      <c r="I62" s="54">
        <f>SUM(I59:I61)</f>
        <v>70482048</v>
      </c>
      <c r="J62" s="14"/>
      <c r="K62" s="62">
        <f>SUM(K59:K61)</f>
        <v>609</v>
      </c>
      <c r="L62" s="14"/>
      <c r="M62" s="12"/>
      <c r="N62" s="12"/>
      <c r="O62" s="15"/>
      <c r="P62" s="15"/>
    </row>
    <row r="63" spans="1:16" ht="15.75" x14ac:dyDescent="0.25">
      <c r="C63" s="27"/>
      <c r="D63" s="28"/>
      <c r="E63" s="28"/>
      <c r="F63" s="29"/>
      <c r="G63" s="28"/>
      <c r="H63" s="30"/>
      <c r="I63" s="30"/>
      <c r="J63" s="30"/>
      <c r="K63" s="28"/>
      <c r="L63" s="28"/>
      <c r="M63" s="28"/>
      <c r="N63" s="31"/>
      <c r="O63" s="28"/>
      <c r="P63" s="23"/>
    </row>
    <row r="64" spans="1:16" ht="21.75" customHeight="1" x14ac:dyDescent="0.25">
      <c r="C64" s="117" t="s">
        <v>99</v>
      </c>
      <c r="D64" s="118"/>
      <c r="E64" s="118"/>
      <c r="F64" s="118"/>
      <c r="G64" s="118"/>
      <c r="H64" s="118"/>
      <c r="I64" s="118"/>
      <c r="J64" s="118"/>
      <c r="K64" s="118"/>
      <c r="L64" s="118"/>
      <c r="M64" s="118"/>
      <c r="N64" s="118"/>
      <c r="O64" s="118"/>
      <c r="P64" s="118"/>
    </row>
    <row r="65" spans="1:16" ht="47.25" x14ac:dyDescent="0.25">
      <c r="C65" s="12" t="s">
        <v>0</v>
      </c>
      <c r="D65" s="12" t="s">
        <v>2</v>
      </c>
      <c r="E65" s="12" t="s">
        <v>3</v>
      </c>
      <c r="F65" s="12" t="s">
        <v>5</v>
      </c>
      <c r="G65" s="12" t="s">
        <v>1</v>
      </c>
      <c r="H65" s="37" t="s">
        <v>7</v>
      </c>
      <c r="I65" s="37" t="s">
        <v>8</v>
      </c>
      <c r="J65" s="12" t="s">
        <v>54</v>
      </c>
      <c r="K65" s="4" t="s">
        <v>55</v>
      </c>
      <c r="L65" s="41" t="s">
        <v>107</v>
      </c>
      <c r="M65" s="12" t="s">
        <v>4</v>
      </c>
      <c r="N65" s="12" t="s">
        <v>56</v>
      </c>
      <c r="O65" s="26" t="s">
        <v>53</v>
      </c>
      <c r="P65" s="37" t="s">
        <v>124</v>
      </c>
    </row>
    <row r="66" spans="1:16" s="9" customFormat="1" ht="35.65" customHeight="1" x14ac:dyDescent="0.25">
      <c r="A66" s="92" t="s">
        <v>203</v>
      </c>
      <c r="B66" s="92" t="s">
        <v>140</v>
      </c>
      <c r="C66" s="21" t="s">
        <v>104</v>
      </c>
      <c r="D66" s="52" t="s">
        <v>103</v>
      </c>
      <c r="E66" s="52" t="s">
        <v>15</v>
      </c>
      <c r="F66" s="55">
        <v>20000000</v>
      </c>
      <c r="G66" s="66">
        <v>10</v>
      </c>
      <c r="H66" s="78">
        <v>24373833</v>
      </c>
      <c r="I66" s="78">
        <v>25271906</v>
      </c>
      <c r="J66" s="83"/>
      <c r="K66" s="83">
        <v>200</v>
      </c>
      <c r="L66" s="83"/>
      <c r="M66" s="43">
        <v>42745</v>
      </c>
      <c r="N66" s="52"/>
      <c r="O66" s="38">
        <v>2019</v>
      </c>
      <c r="P66" s="50" t="s">
        <v>127</v>
      </c>
    </row>
    <row r="67" spans="1:16" s="80" customFormat="1" ht="30" x14ac:dyDescent="0.25">
      <c r="A67" s="92" t="s">
        <v>203</v>
      </c>
      <c r="B67" s="95" t="s">
        <v>143</v>
      </c>
      <c r="C67" s="100" t="s">
        <v>137</v>
      </c>
      <c r="D67" s="64" t="s">
        <v>14</v>
      </c>
      <c r="E67" s="64" t="s">
        <v>15</v>
      </c>
      <c r="F67" s="63">
        <v>30534450</v>
      </c>
      <c r="G67" s="66">
        <v>10</v>
      </c>
      <c r="H67" s="63">
        <v>30802560</v>
      </c>
      <c r="I67" s="63">
        <v>43825161</v>
      </c>
      <c r="J67" s="67"/>
      <c r="K67" s="67">
        <v>176</v>
      </c>
      <c r="L67" s="82"/>
      <c r="M67" s="69">
        <v>43445</v>
      </c>
      <c r="N67" s="69"/>
      <c r="O67" s="70">
        <v>2022</v>
      </c>
      <c r="P67" s="71" t="s">
        <v>133</v>
      </c>
    </row>
    <row r="68" spans="1:16" s="80" customFormat="1" ht="31.5" x14ac:dyDescent="0.25">
      <c r="A68" s="92" t="s">
        <v>203</v>
      </c>
      <c r="B68" s="95" t="s">
        <v>210</v>
      </c>
      <c r="C68" s="64" t="s">
        <v>211</v>
      </c>
      <c r="D68" s="64" t="s">
        <v>14</v>
      </c>
      <c r="E68" s="64" t="s">
        <v>15</v>
      </c>
      <c r="F68" s="63">
        <v>67206004</v>
      </c>
      <c r="G68" s="66">
        <v>10</v>
      </c>
      <c r="H68" s="63">
        <v>79241662</v>
      </c>
      <c r="I68" s="63">
        <v>93769993</v>
      </c>
      <c r="J68" s="67"/>
      <c r="K68" s="67">
        <v>182</v>
      </c>
      <c r="L68" s="82"/>
      <c r="M68" s="69">
        <v>44237</v>
      </c>
      <c r="N68" s="69"/>
      <c r="O68" s="70">
        <v>2022</v>
      </c>
      <c r="P68" s="71" t="s">
        <v>215</v>
      </c>
    </row>
    <row r="69" spans="1:16" s="80" customFormat="1" ht="31.5" x14ac:dyDescent="0.25">
      <c r="A69" s="92"/>
      <c r="B69" s="95" t="s">
        <v>213</v>
      </c>
      <c r="C69" s="64" t="s">
        <v>212</v>
      </c>
      <c r="D69" s="64" t="s">
        <v>14</v>
      </c>
      <c r="E69" s="64" t="s">
        <v>15</v>
      </c>
      <c r="F69" s="63">
        <v>17000000</v>
      </c>
      <c r="G69" s="66">
        <v>10</v>
      </c>
      <c r="H69" s="63">
        <v>39947310</v>
      </c>
      <c r="I69" s="63">
        <v>33645295</v>
      </c>
      <c r="J69" s="67"/>
      <c r="K69" s="67">
        <v>110</v>
      </c>
      <c r="L69" s="82"/>
      <c r="M69" s="69">
        <v>44328</v>
      </c>
      <c r="N69" s="69"/>
      <c r="O69" s="70">
        <v>2022</v>
      </c>
      <c r="P69" s="71" t="s">
        <v>133</v>
      </c>
    </row>
    <row r="70" spans="1:16" ht="15.75" x14ac:dyDescent="0.25">
      <c r="C70" s="41" t="str">
        <f>CONCATENATE(COUNTA(C66:C69) &amp; " Projects")</f>
        <v>4 Projects</v>
      </c>
      <c r="D70" s="12"/>
      <c r="E70" s="12"/>
      <c r="F70" s="54">
        <f>SUM(F66:F69)</f>
        <v>134740454</v>
      </c>
      <c r="G70" s="13"/>
      <c r="H70" s="54">
        <f>SUM(H66:H69)</f>
        <v>174365365</v>
      </c>
      <c r="I70" s="54">
        <f>SUM(I66:I69)</f>
        <v>196512355</v>
      </c>
      <c r="J70" s="62">
        <f>SUM(J66:J69)</f>
        <v>0</v>
      </c>
      <c r="K70" s="62">
        <f>SUM(K66:K69)</f>
        <v>668</v>
      </c>
      <c r="L70" s="62">
        <f>SUM(L66:L69)</f>
        <v>0</v>
      </c>
      <c r="M70" s="12"/>
      <c r="N70" s="12"/>
      <c r="O70" s="15"/>
      <c r="P70" s="15"/>
    </row>
    <row r="71" spans="1:16" s="9" customFormat="1" ht="15.75" x14ac:dyDescent="0.25">
      <c r="B71" s="92"/>
      <c r="C71" s="90"/>
      <c r="D71" s="91"/>
      <c r="E71" s="91"/>
      <c r="F71" s="101"/>
      <c r="G71" s="91"/>
      <c r="H71" s="101"/>
      <c r="I71" s="101"/>
      <c r="J71" s="101"/>
      <c r="K71" s="101"/>
      <c r="L71" s="101"/>
      <c r="M71" s="101"/>
      <c r="N71" s="91"/>
      <c r="O71" s="91"/>
      <c r="P71" s="91"/>
    </row>
    <row r="72" spans="1:16" ht="15.75" x14ac:dyDescent="0.25">
      <c r="C72" s="117" t="s">
        <v>219</v>
      </c>
      <c r="D72" s="118"/>
      <c r="E72" s="118"/>
      <c r="F72" s="118"/>
      <c r="G72" s="118"/>
      <c r="H72" s="118"/>
      <c r="I72" s="118"/>
      <c r="J72" s="118"/>
      <c r="K72" s="118"/>
      <c r="L72" s="118"/>
      <c r="M72" s="118"/>
      <c r="N72" s="118"/>
      <c r="O72" s="118"/>
      <c r="P72" s="118"/>
    </row>
    <row r="73" spans="1:16" ht="47.25" x14ac:dyDescent="0.25">
      <c r="C73" s="12" t="s">
        <v>0</v>
      </c>
      <c r="D73" s="12" t="s">
        <v>2</v>
      </c>
      <c r="E73" s="12" t="s">
        <v>3</v>
      </c>
      <c r="F73" s="12" t="s">
        <v>5</v>
      </c>
      <c r="G73" s="12" t="s">
        <v>1</v>
      </c>
      <c r="H73" s="37" t="s">
        <v>7</v>
      </c>
      <c r="I73" s="37" t="s">
        <v>8</v>
      </c>
      <c r="J73" s="12" t="s">
        <v>54</v>
      </c>
      <c r="K73" s="41" t="s">
        <v>55</v>
      </c>
      <c r="L73" s="41" t="s">
        <v>107</v>
      </c>
      <c r="M73" s="12" t="s">
        <v>4</v>
      </c>
      <c r="N73" s="12" t="s">
        <v>56</v>
      </c>
      <c r="O73" s="46" t="s">
        <v>53</v>
      </c>
      <c r="P73" s="37" t="s">
        <v>124</v>
      </c>
    </row>
    <row r="74" spans="1:16" ht="31.5" x14ac:dyDescent="0.25">
      <c r="B74" s="92" t="s">
        <v>216</v>
      </c>
      <c r="C74" s="42" t="s">
        <v>217</v>
      </c>
      <c r="D74" s="64" t="s">
        <v>14</v>
      </c>
      <c r="E74" s="64" t="s">
        <v>15</v>
      </c>
      <c r="F74" s="78">
        <v>6317779</v>
      </c>
      <c r="G74" s="104"/>
      <c r="H74" s="78">
        <v>16814414</v>
      </c>
      <c r="I74" s="78">
        <v>19168895</v>
      </c>
      <c r="J74" s="52"/>
      <c r="K74" s="83">
        <v>100</v>
      </c>
      <c r="L74" s="83">
        <v>68</v>
      </c>
      <c r="M74" s="84">
        <v>44538</v>
      </c>
      <c r="N74" s="52"/>
      <c r="O74" s="38">
        <v>2023</v>
      </c>
      <c r="P74" s="71" t="s">
        <v>218</v>
      </c>
    </row>
    <row r="75" spans="1:16" ht="15.75" x14ac:dyDescent="0.25">
      <c r="C75" s="41" t="str">
        <f>CONCATENATE(COUNTA(C74:C74) &amp; " Projects")</f>
        <v>1 Projects</v>
      </c>
      <c r="D75" s="12"/>
      <c r="E75" s="12"/>
      <c r="F75" s="54">
        <f>SUM(F74:F74)</f>
        <v>6317779</v>
      </c>
      <c r="G75" s="13"/>
      <c r="H75" s="54">
        <f>SUM(H74:H74)</f>
        <v>16814414</v>
      </c>
      <c r="I75" s="54">
        <f>SUM(I74:I74)</f>
        <v>19168895</v>
      </c>
      <c r="J75" s="62">
        <f>SUM(J74:J74)</f>
        <v>0</v>
      </c>
      <c r="K75" s="62">
        <f>SUM(K74:K74)</f>
        <v>100</v>
      </c>
      <c r="L75" s="62">
        <f>SUM(L74:L74)</f>
        <v>68</v>
      </c>
      <c r="M75" s="12"/>
      <c r="N75" s="12"/>
      <c r="O75" s="15"/>
      <c r="P75" s="15"/>
    </row>
    <row r="76" spans="1:16" s="9" customFormat="1" ht="15.75" x14ac:dyDescent="0.25">
      <c r="B76" s="92"/>
      <c r="C76" s="103"/>
      <c r="D76" s="103"/>
      <c r="E76" s="103"/>
      <c r="F76" s="85"/>
      <c r="G76" s="103"/>
      <c r="H76" s="85"/>
      <c r="I76" s="85"/>
      <c r="J76" s="106"/>
      <c r="K76" s="106"/>
      <c r="L76" s="106"/>
      <c r="M76" s="107"/>
      <c r="N76" s="107"/>
      <c r="O76" s="107"/>
      <c r="P76" s="108"/>
    </row>
    <row r="77" spans="1:16" s="9" customFormat="1" ht="15.75" x14ac:dyDescent="0.25">
      <c r="B77" s="92"/>
      <c r="C77" s="41" t="str">
        <f>CONCATENATE(COUNTA(C6:C14)+COUNTA(C19:C54)+COUNTA(C59:C61) +COUNTA(C66:C69)+COUNTA(C74:C74))&amp;" Projects"</f>
        <v>53 Projects</v>
      </c>
      <c r="D77" s="4"/>
      <c r="E77" s="4"/>
      <c r="F77" s="77">
        <f>SUM(F75,F70,F62,F55,F15)</f>
        <v>832364271</v>
      </c>
      <c r="G77" s="4"/>
      <c r="H77" s="77">
        <f>SUM(H75,H70,H62,H55,H15)</f>
        <v>2640739967</v>
      </c>
      <c r="I77" s="77">
        <f>SUM(I75,I70,I62,I55,I15)</f>
        <v>2909334610</v>
      </c>
      <c r="J77" s="62">
        <f>J75+J70+J62+J55+J15</f>
        <v>2138</v>
      </c>
      <c r="K77" s="62">
        <f>K75+K70+K62+K55+K15</f>
        <v>9802</v>
      </c>
      <c r="L77" s="62">
        <f>L75+L70+L62+L55+L15</f>
        <v>6911</v>
      </c>
      <c r="M77" s="79"/>
      <c r="N77" s="79"/>
      <c r="O77" s="79"/>
      <c r="P77" s="53"/>
    </row>
    <row r="78" spans="1:16" s="9" customFormat="1" ht="15.75" x14ac:dyDescent="0.25">
      <c r="B78" s="92"/>
      <c r="C78" s="103"/>
      <c r="D78" s="103"/>
      <c r="E78" s="103"/>
      <c r="F78" s="85"/>
      <c r="G78" s="103"/>
      <c r="H78" s="85"/>
      <c r="I78" s="32"/>
      <c r="J78" s="32"/>
      <c r="K78" s="33"/>
      <c r="L78" s="33"/>
      <c r="M78" s="33"/>
      <c r="N78" s="103"/>
      <c r="O78" s="103"/>
      <c r="P78" s="25"/>
    </row>
    <row r="79" spans="1:16" ht="15.75" x14ac:dyDescent="0.25">
      <c r="C79" s="113" t="s">
        <v>73</v>
      </c>
      <c r="D79" s="114"/>
      <c r="E79" s="114"/>
      <c r="F79" s="114"/>
      <c r="G79" s="114"/>
      <c r="H79" s="114"/>
      <c r="I79" s="114"/>
      <c r="J79" s="114"/>
      <c r="K79" s="114"/>
      <c r="L79" s="114"/>
      <c r="M79" s="114"/>
      <c r="N79" s="114"/>
      <c r="O79" s="114"/>
      <c r="P79" s="114"/>
    </row>
    <row r="80" spans="1:16" ht="47.25" x14ac:dyDescent="0.25">
      <c r="C80" s="12" t="s">
        <v>0</v>
      </c>
      <c r="D80" s="12" t="s">
        <v>2</v>
      </c>
      <c r="E80" s="12" t="s">
        <v>3</v>
      </c>
      <c r="F80" s="12" t="s">
        <v>5</v>
      </c>
      <c r="G80" s="12" t="s">
        <v>1</v>
      </c>
      <c r="H80" s="37" t="s">
        <v>7</v>
      </c>
      <c r="I80" s="37" t="s">
        <v>8</v>
      </c>
      <c r="J80" s="12" t="s">
        <v>54</v>
      </c>
      <c r="K80" s="4" t="s">
        <v>55</v>
      </c>
      <c r="L80" s="41" t="s">
        <v>107</v>
      </c>
      <c r="M80" s="12" t="s">
        <v>4</v>
      </c>
      <c r="N80" s="12" t="s">
        <v>56</v>
      </c>
      <c r="O80" s="26" t="s">
        <v>53</v>
      </c>
      <c r="P80" s="37" t="s">
        <v>124</v>
      </c>
    </row>
    <row r="81" spans="1:16" s="9" customFormat="1" ht="21" customHeight="1" x14ac:dyDescent="0.25">
      <c r="A81" s="92" t="s">
        <v>205</v>
      </c>
      <c r="B81" s="92" t="s">
        <v>190</v>
      </c>
      <c r="C81" s="5" t="s">
        <v>35</v>
      </c>
      <c r="D81" s="42" t="s">
        <v>10</v>
      </c>
      <c r="E81" s="42" t="s">
        <v>11</v>
      </c>
      <c r="F81" s="55">
        <v>6638580</v>
      </c>
      <c r="G81" s="57">
        <v>20</v>
      </c>
      <c r="H81" s="55">
        <v>21888600</v>
      </c>
      <c r="I81" s="55">
        <v>22160500</v>
      </c>
      <c r="J81" s="60">
        <v>30</v>
      </c>
      <c r="K81" s="60">
        <v>105</v>
      </c>
      <c r="L81" s="60"/>
      <c r="M81" s="43">
        <v>41830</v>
      </c>
      <c r="N81" s="43"/>
      <c r="O81" s="38">
        <v>2017</v>
      </c>
      <c r="P81" s="44" t="s">
        <v>125</v>
      </c>
    </row>
    <row r="82" spans="1:16" s="9" customFormat="1" ht="24" customHeight="1" x14ac:dyDescent="0.25">
      <c r="A82" s="92" t="s">
        <v>205</v>
      </c>
      <c r="B82" s="92" t="s">
        <v>189</v>
      </c>
      <c r="C82" s="47" t="s">
        <v>92</v>
      </c>
      <c r="D82" s="6" t="s">
        <v>89</v>
      </c>
      <c r="E82" s="6" t="s">
        <v>66</v>
      </c>
      <c r="F82" s="56">
        <v>10385031</v>
      </c>
      <c r="G82" s="58">
        <v>20</v>
      </c>
      <c r="H82" s="56">
        <v>37871157</v>
      </c>
      <c r="I82" s="56">
        <v>39851956</v>
      </c>
      <c r="J82" s="61">
        <v>48</v>
      </c>
      <c r="K82" s="61">
        <v>176</v>
      </c>
      <c r="L82" s="61"/>
      <c r="M82" s="11">
        <v>42346</v>
      </c>
      <c r="N82" s="11"/>
      <c r="O82" s="38">
        <v>2017</v>
      </c>
      <c r="P82" s="40" t="s">
        <v>125</v>
      </c>
    </row>
    <row r="83" spans="1:16" s="9" customFormat="1" ht="50.65" customHeight="1" x14ac:dyDescent="0.25">
      <c r="A83" s="92" t="s">
        <v>205</v>
      </c>
      <c r="B83" s="92" t="s">
        <v>191</v>
      </c>
      <c r="C83" s="47" t="s">
        <v>123</v>
      </c>
      <c r="D83" s="6" t="s">
        <v>108</v>
      </c>
      <c r="E83" s="6" t="s">
        <v>109</v>
      </c>
      <c r="F83" s="56">
        <v>3911700</v>
      </c>
      <c r="G83" s="58">
        <v>20</v>
      </c>
      <c r="H83" s="56">
        <v>13090000</v>
      </c>
      <c r="I83" s="56">
        <v>13090000</v>
      </c>
      <c r="J83" s="61">
        <v>133</v>
      </c>
      <c r="K83" s="61">
        <v>59</v>
      </c>
      <c r="L83" s="61"/>
      <c r="M83" s="11" t="s">
        <v>112</v>
      </c>
      <c r="N83" s="11"/>
      <c r="O83" s="38">
        <v>2019</v>
      </c>
      <c r="P83" s="40" t="s">
        <v>125</v>
      </c>
    </row>
    <row r="84" spans="1:16" s="9" customFormat="1" ht="30" x14ac:dyDescent="0.25">
      <c r="A84" s="92" t="s">
        <v>203</v>
      </c>
      <c r="B84" s="92" t="s">
        <v>185</v>
      </c>
      <c r="C84" s="21" t="s">
        <v>34</v>
      </c>
      <c r="D84" s="42" t="s">
        <v>30</v>
      </c>
      <c r="E84" s="6" t="s">
        <v>11</v>
      </c>
      <c r="F84" s="55">
        <v>9603567</v>
      </c>
      <c r="G84" s="57">
        <v>10</v>
      </c>
      <c r="H84" s="55">
        <v>32011890</v>
      </c>
      <c r="I84" s="55">
        <v>38915719</v>
      </c>
      <c r="J84" s="60">
        <v>0</v>
      </c>
      <c r="K84" s="60">
        <v>100</v>
      </c>
      <c r="L84" s="60"/>
      <c r="M84" s="8">
        <v>41800</v>
      </c>
      <c r="N84" s="45" t="s">
        <v>74</v>
      </c>
      <c r="O84" s="38" t="s">
        <v>74</v>
      </c>
      <c r="P84" s="44" t="s">
        <v>125</v>
      </c>
    </row>
    <row r="85" spans="1:16" ht="30" x14ac:dyDescent="0.25">
      <c r="A85" s="92" t="s">
        <v>203</v>
      </c>
      <c r="B85" s="93" t="s">
        <v>187</v>
      </c>
      <c r="C85" s="21" t="s">
        <v>13</v>
      </c>
      <c r="D85" s="42" t="s">
        <v>14</v>
      </c>
      <c r="E85" s="6" t="s">
        <v>15</v>
      </c>
      <c r="F85" s="55">
        <v>7833944</v>
      </c>
      <c r="G85" s="57">
        <v>10</v>
      </c>
      <c r="H85" s="55">
        <v>24256330</v>
      </c>
      <c r="I85" s="55">
        <v>28955854</v>
      </c>
      <c r="J85" s="75">
        <v>3</v>
      </c>
      <c r="K85" s="60">
        <v>200</v>
      </c>
      <c r="L85" s="60"/>
      <c r="M85" s="8">
        <v>41681</v>
      </c>
      <c r="N85" s="45" t="s">
        <v>74</v>
      </c>
      <c r="O85" s="38" t="s">
        <v>74</v>
      </c>
      <c r="P85" s="44" t="s">
        <v>125</v>
      </c>
    </row>
    <row r="86" spans="1:16" s="9" customFormat="1" ht="35.65" customHeight="1" x14ac:dyDescent="0.25">
      <c r="A86" s="92" t="s">
        <v>205</v>
      </c>
      <c r="B86" s="92" t="s">
        <v>188</v>
      </c>
      <c r="C86" s="5" t="s">
        <v>32</v>
      </c>
      <c r="D86" s="42" t="s">
        <v>28</v>
      </c>
      <c r="E86" s="42" t="s">
        <v>29</v>
      </c>
      <c r="F86" s="55">
        <v>223277590</v>
      </c>
      <c r="G86" s="57">
        <v>20</v>
      </c>
      <c r="H86" s="55">
        <v>1116387952</v>
      </c>
      <c r="I86" s="55">
        <v>1168623000</v>
      </c>
      <c r="J86" s="60">
        <v>3900</v>
      </c>
      <c r="K86" s="60">
        <v>5425</v>
      </c>
      <c r="L86" s="60"/>
      <c r="M86" s="43">
        <v>41775</v>
      </c>
      <c r="N86" s="45" t="s">
        <v>74</v>
      </c>
      <c r="O86" s="38">
        <v>2019</v>
      </c>
      <c r="P86" s="44" t="s">
        <v>125</v>
      </c>
    </row>
    <row r="87" spans="1:16" s="9" customFormat="1" ht="23.65" customHeight="1" x14ac:dyDescent="0.25">
      <c r="A87" s="92" t="s">
        <v>205</v>
      </c>
      <c r="B87" s="92" t="s">
        <v>192</v>
      </c>
      <c r="C87" s="39" t="s">
        <v>110</v>
      </c>
      <c r="D87" s="42" t="s">
        <v>21</v>
      </c>
      <c r="E87" s="6" t="s">
        <v>20</v>
      </c>
      <c r="F87" s="56">
        <v>38400000</v>
      </c>
      <c r="G87" s="58">
        <v>20</v>
      </c>
      <c r="H87" s="56">
        <v>138000000</v>
      </c>
      <c r="I87" s="56">
        <v>137900000</v>
      </c>
      <c r="J87" s="61">
        <v>150</v>
      </c>
      <c r="K87" s="61">
        <v>400</v>
      </c>
      <c r="L87" s="60"/>
      <c r="M87" s="11">
        <v>42838</v>
      </c>
      <c r="N87" s="11"/>
      <c r="O87" s="38">
        <v>2020</v>
      </c>
      <c r="P87" s="44" t="s">
        <v>125</v>
      </c>
    </row>
    <row r="88" spans="1:16" s="9" customFormat="1" ht="22.9" customHeight="1" x14ac:dyDescent="0.25">
      <c r="A88" s="92" t="s">
        <v>203</v>
      </c>
      <c r="B88" s="92" t="s">
        <v>186</v>
      </c>
      <c r="C88" s="21" t="s">
        <v>60</v>
      </c>
      <c r="D88" s="42" t="s">
        <v>48</v>
      </c>
      <c r="E88" s="42" t="s">
        <v>24</v>
      </c>
      <c r="F88" s="56">
        <v>9558300</v>
      </c>
      <c r="G88" s="58">
        <v>10</v>
      </c>
      <c r="H88" s="56">
        <v>31861000</v>
      </c>
      <c r="I88" s="56">
        <v>33926580</v>
      </c>
      <c r="J88" s="60">
        <v>6</v>
      </c>
      <c r="K88" s="60">
        <v>30</v>
      </c>
      <c r="L88" s="60">
        <v>116</v>
      </c>
      <c r="M88" s="43">
        <v>42075</v>
      </c>
      <c r="N88" s="43"/>
      <c r="O88" s="38">
        <v>2019</v>
      </c>
      <c r="P88" s="44" t="s">
        <v>125</v>
      </c>
    </row>
    <row r="89" spans="1:16" s="9" customFormat="1" ht="15.75" x14ac:dyDescent="0.25">
      <c r="A89" s="92" t="s">
        <v>206</v>
      </c>
      <c r="B89" s="92" t="s">
        <v>149</v>
      </c>
      <c r="C89" s="21" t="s">
        <v>111</v>
      </c>
      <c r="D89" s="52" t="s">
        <v>65</v>
      </c>
      <c r="E89" s="52" t="s">
        <v>66</v>
      </c>
      <c r="F89" s="78">
        <v>5000000</v>
      </c>
      <c r="G89" s="52"/>
      <c r="H89" s="78">
        <v>26000000</v>
      </c>
      <c r="I89" s="78">
        <v>26000000</v>
      </c>
      <c r="J89" s="52"/>
      <c r="K89" s="60">
        <v>1973</v>
      </c>
      <c r="L89" s="52"/>
      <c r="M89" s="84">
        <v>42838</v>
      </c>
      <c r="N89" s="52"/>
      <c r="O89" s="38">
        <v>2019</v>
      </c>
      <c r="P89" s="44" t="s">
        <v>125</v>
      </c>
    </row>
    <row r="90" spans="1:16" s="9" customFormat="1" ht="30" x14ac:dyDescent="0.25">
      <c r="A90" s="92" t="s">
        <v>203</v>
      </c>
      <c r="B90" s="92" t="s">
        <v>170</v>
      </c>
      <c r="C90" s="21" t="s">
        <v>12</v>
      </c>
      <c r="D90" s="42" t="s">
        <v>10</v>
      </c>
      <c r="E90" s="42" t="s">
        <v>11</v>
      </c>
      <c r="F90" s="55">
        <v>19454586</v>
      </c>
      <c r="G90" s="57">
        <v>10</v>
      </c>
      <c r="H90" s="55">
        <v>89876206</v>
      </c>
      <c r="I90" s="55">
        <v>96780229</v>
      </c>
      <c r="J90" s="75">
        <v>65</v>
      </c>
      <c r="K90" s="60">
        <v>200</v>
      </c>
      <c r="L90" s="60">
        <v>827</v>
      </c>
      <c r="M90" s="43">
        <v>41653</v>
      </c>
      <c r="N90" s="43"/>
      <c r="O90" s="38">
        <v>2019</v>
      </c>
      <c r="P90" s="44" t="s">
        <v>125</v>
      </c>
    </row>
    <row r="91" spans="1:16" s="9" customFormat="1" ht="60" x14ac:dyDescent="0.25">
      <c r="A91" s="92" t="s">
        <v>205</v>
      </c>
      <c r="B91" s="92" t="s">
        <v>199</v>
      </c>
      <c r="C91" s="47" t="s">
        <v>120</v>
      </c>
      <c r="D91" s="42" t="s">
        <v>65</v>
      </c>
      <c r="E91" s="42" t="s">
        <v>66</v>
      </c>
      <c r="F91" s="56">
        <v>32900000</v>
      </c>
      <c r="G91" s="58">
        <v>20</v>
      </c>
      <c r="H91" s="56">
        <v>197422908</v>
      </c>
      <c r="I91" s="56">
        <v>205370750</v>
      </c>
      <c r="J91" s="61">
        <v>120</v>
      </c>
      <c r="K91" s="61">
        <v>325</v>
      </c>
      <c r="L91" s="10"/>
      <c r="M91" s="11" t="s">
        <v>118</v>
      </c>
      <c r="N91" s="11"/>
      <c r="O91" s="38">
        <v>2018</v>
      </c>
      <c r="P91" s="44" t="s">
        <v>125</v>
      </c>
    </row>
    <row r="92" spans="1:16" s="9" customFormat="1" ht="45" x14ac:dyDescent="0.25">
      <c r="A92" s="92" t="s">
        <v>206</v>
      </c>
      <c r="B92" s="92" t="s">
        <v>150</v>
      </c>
      <c r="C92" s="21" t="s">
        <v>101</v>
      </c>
      <c r="D92" s="52" t="s">
        <v>65</v>
      </c>
      <c r="E92" s="52" t="s">
        <v>66</v>
      </c>
      <c r="F92" s="78">
        <v>2000000</v>
      </c>
      <c r="G92" s="52"/>
      <c r="H92" s="78">
        <v>29400000</v>
      </c>
      <c r="I92" s="78">
        <v>29400000</v>
      </c>
      <c r="J92" s="52"/>
      <c r="K92" s="52"/>
      <c r="L92" s="52"/>
      <c r="M92" s="84">
        <v>42472</v>
      </c>
      <c r="N92" s="52"/>
      <c r="O92" s="38">
        <v>2019</v>
      </c>
      <c r="P92" s="44" t="s">
        <v>125</v>
      </c>
    </row>
    <row r="93" spans="1:16" s="9" customFormat="1" ht="65.25" customHeight="1" x14ac:dyDescent="0.25">
      <c r="A93" s="92" t="s">
        <v>203</v>
      </c>
      <c r="B93" s="92" t="s">
        <v>141</v>
      </c>
      <c r="C93" s="47" t="s">
        <v>122</v>
      </c>
      <c r="D93" s="52" t="s">
        <v>6</v>
      </c>
      <c r="E93" s="52" t="s">
        <v>6</v>
      </c>
      <c r="F93" s="55">
        <v>14000000</v>
      </c>
      <c r="G93" s="52"/>
      <c r="H93" s="78">
        <v>29816182</v>
      </c>
      <c r="I93" s="78">
        <v>30785605</v>
      </c>
      <c r="J93" s="83">
        <v>0</v>
      </c>
      <c r="K93" s="83">
        <v>200</v>
      </c>
      <c r="L93" s="83">
        <v>0</v>
      </c>
      <c r="M93" s="43" t="s">
        <v>121</v>
      </c>
      <c r="N93" s="52"/>
      <c r="O93" s="38">
        <v>2018</v>
      </c>
      <c r="P93" s="49" t="s">
        <v>207</v>
      </c>
    </row>
    <row r="94" spans="1:16" s="80" customFormat="1" ht="30" x14ac:dyDescent="0.25">
      <c r="A94" s="92" t="s">
        <v>203</v>
      </c>
      <c r="B94" s="95" t="s">
        <v>204</v>
      </c>
      <c r="C94" s="102" t="s">
        <v>137</v>
      </c>
      <c r="D94" s="64" t="s">
        <v>14</v>
      </c>
      <c r="E94" s="64" t="s">
        <v>15</v>
      </c>
      <c r="F94" s="63">
        <v>5895000</v>
      </c>
      <c r="G94" s="66">
        <v>10</v>
      </c>
      <c r="H94" s="63">
        <v>6000000</v>
      </c>
      <c r="I94" s="63">
        <v>12475000</v>
      </c>
      <c r="J94" s="67">
        <v>15</v>
      </c>
      <c r="K94" s="67">
        <v>42</v>
      </c>
      <c r="L94" s="82"/>
      <c r="M94" s="69">
        <v>43783</v>
      </c>
      <c r="N94" s="69"/>
      <c r="O94" s="70">
        <v>2022</v>
      </c>
      <c r="P94" s="44" t="s">
        <v>125</v>
      </c>
    </row>
    <row r="95" spans="1:16" x14ac:dyDescent="0.25">
      <c r="F95" s="96"/>
      <c r="H95" s="96"/>
    </row>
    <row r="96" spans="1:16" ht="19.899999999999999" customHeight="1" x14ac:dyDescent="0.25">
      <c r="C96" s="110" t="s">
        <v>94</v>
      </c>
      <c r="D96" s="110"/>
      <c r="E96" s="110"/>
      <c r="F96" s="110"/>
      <c r="G96" s="110"/>
      <c r="H96" s="110"/>
      <c r="I96" s="110"/>
      <c r="J96" s="110"/>
      <c r="K96" s="110"/>
      <c r="L96" s="110"/>
      <c r="M96" s="110"/>
      <c r="N96" s="110"/>
      <c r="O96" s="110"/>
      <c r="P96" s="110"/>
    </row>
    <row r="97" spans="3:16" ht="18.600000000000001" customHeight="1" x14ac:dyDescent="0.25">
      <c r="C97" s="110" t="s">
        <v>52</v>
      </c>
      <c r="D97" s="112"/>
      <c r="E97" s="112"/>
      <c r="F97" s="112"/>
      <c r="G97" s="112"/>
      <c r="H97" s="112"/>
      <c r="I97" s="112"/>
      <c r="J97" s="112"/>
      <c r="K97" s="112"/>
      <c r="L97" s="112"/>
      <c r="M97" s="112"/>
      <c r="N97" s="112"/>
      <c r="O97" s="112"/>
    </row>
    <row r="98" spans="3:16" ht="18" customHeight="1" x14ac:dyDescent="0.25">
      <c r="C98" s="110" t="s">
        <v>58</v>
      </c>
      <c r="D98" s="112"/>
      <c r="E98" s="112"/>
      <c r="F98" s="112"/>
      <c r="G98" s="112"/>
      <c r="H98" s="112"/>
      <c r="I98" s="112"/>
      <c r="J98" s="112"/>
      <c r="K98" s="112"/>
      <c r="L98" s="112"/>
      <c r="M98" s="112"/>
      <c r="N98" s="112"/>
      <c r="O98" s="112"/>
    </row>
    <row r="99" spans="3:16" ht="18.600000000000001" customHeight="1" x14ac:dyDescent="0.25">
      <c r="C99" s="110" t="s">
        <v>57</v>
      </c>
      <c r="D99" s="110"/>
      <c r="E99" s="110"/>
      <c r="F99" s="110"/>
      <c r="G99" s="110"/>
      <c r="H99" s="110"/>
      <c r="I99" s="110"/>
      <c r="J99" s="110"/>
      <c r="K99" s="110"/>
      <c r="L99" s="110"/>
      <c r="M99" s="110"/>
      <c r="N99" s="110"/>
      <c r="O99" s="110"/>
      <c r="P99" s="110"/>
    </row>
    <row r="100" spans="3:16" ht="19.899999999999999" customHeight="1" x14ac:dyDescent="0.25">
      <c r="C100" s="111" t="s">
        <v>100</v>
      </c>
      <c r="D100" s="111"/>
      <c r="E100" s="111"/>
      <c r="F100" s="111"/>
      <c r="G100" s="111"/>
      <c r="H100" s="111"/>
      <c r="I100" s="111"/>
      <c r="J100" s="111"/>
      <c r="K100" s="111"/>
      <c r="L100" s="111"/>
      <c r="M100" s="111"/>
      <c r="N100" s="111"/>
      <c r="O100" s="34"/>
      <c r="P100" s="34"/>
    </row>
    <row r="101" spans="3:16" ht="18.75" x14ac:dyDescent="0.25">
      <c r="C101" s="48" t="s">
        <v>214</v>
      </c>
      <c r="D101" s="16"/>
      <c r="E101" s="16"/>
      <c r="F101" s="98"/>
      <c r="G101" s="16"/>
      <c r="H101" s="98"/>
      <c r="I101" s="98"/>
      <c r="J101" s="99"/>
      <c r="K101" s="99"/>
      <c r="L101" s="99"/>
      <c r="M101" s="18"/>
      <c r="N101" s="19"/>
      <c r="O101" s="19"/>
      <c r="P101" s="35"/>
    </row>
    <row r="104" spans="3:16" ht="15.75" x14ac:dyDescent="0.25">
      <c r="F104" s="97"/>
      <c r="H104" s="97"/>
      <c r="I104" s="97"/>
      <c r="J104" s="99"/>
      <c r="K104" s="99"/>
    </row>
    <row r="105" spans="3:16" ht="15.75" x14ac:dyDescent="0.25">
      <c r="F105" s="97"/>
      <c r="H105" s="97"/>
      <c r="I105" s="97"/>
      <c r="J105" s="99"/>
      <c r="K105" s="99"/>
    </row>
    <row r="106" spans="3:16" ht="15.75" x14ac:dyDescent="0.25">
      <c r="F106" s="97"/>
      <c r="H106" s="97"/>
      <c r="I106" s="97"/>
      <c r="J106" s="99"/>
      <c r="K106" s="99"/>
    </row>
    <row r="107" spans="3:16" x14ac:dyDescent="0.25">
      <c r="C107" s="36"/>
    </row>
  </sheetData>
  <sheetProtection algorithmName="SHA-512" hashValue="XRBhc73jMshkpZpxHm36Um0jObphSHfnNGioZIhhzGo5EsZsWnUcOnxXPICPwRMsXxJoYbk1/74O257OcmMYQw==" saltValue="VKstO01ipZTnbeJgCUZ4cQ==" spinCount="100000" sheet="1" objects="1" scenarios="1"/>
  <autoFilter ref="A5:P5" xr:uid="{96EF0B57-ABAF-4345-BDE2-3BB83E521529}"/>
  <mergeCells count="12">
    <mergeCell ref="C2:P2"/>
    <mergeCell ref="C96:P96"/>
    <mergeCell ref="C99:P99"/>
    <mergeCell ref="C100:N100"/>
    <mergeCell ref="C98:O98"/>
    <mergeCell ref="C97:O97"/>
    <mergeCell ref="C79:P79"/>
    <mergeCell ref="C4:P4"/>
    <mergeCell ref="C17:P17"/>
    <mergeCell ref="C57:P57"/>
    <mergeCell ref="C64:P64"/>
    <mergeCell ref="C72:P72"/>
  </mergeCells>
  <hyperlinks>
    <hyperlink ref="C90" r:id="rId1" location="page=101" display="https://spruceblob01.blob.core.windows.net/stwpnjeda/pdfs/agendas/1142014agenda.pdf - page=101" xr:uid="{00000000-0004-0000-0000-000000000000}"/>
    <hyperlink ref="C19" r:id="rId2" location="page=84" display="https://spruceblob01.blob.core.windows.net/stwpnjeda/pdfs/agendas/2112014agenda.pdf - page=84" xr:uid="{00000000-0004-0000-0000-000001000000}"/>
    <hyperlink ref="C20" r:id="rId3" location="page=15" display="https://spruceblob01.blob.core.windows.net/stwpnjeda/pdfs/agendas/2242014agenda.pdf - page=15" xr:uid="{00000000-0004-0000-0000-000002000000}"/>
    <hyperlink ref="C21" r:id="rId4" location="page=22" display="https://spruceblob01.blob.core.windows.net/stwpnjeda/pdfs/agendas/2242014agenda.pdf - page=22" xr:uid="{00000000-0004-0000-0000-000003000000}"/>
    <hyperlink ref="C52" r:id="rId5" location="page=194" display="https://spruceblob01.blob.core.windows.net/stwpnjeda/pdfs/agendas/5162014agenda.pdf - page=194" xr:uid="{00000000-0004-0000-0000-000004000000}"/>
    <hyperlink ref="C84" r:id="rId6" location="page=60" display="https://spruceblob01.blob.core.windows.net/stwpnjeda/pdfs/agendas/6102014agenda.pdf - page=60" xr:uid="{00000000-0004-0000-0000-000005000000}"/>
    <hyperlink ref="C22" r:id="rId7" location="page=72" display="https://spruceblob01.blob.core.windows.net/stwpnjeda/pdfs/agendas/7102014agenda.pdf - page=72" xr:uid="{00000000-0004-0000-0000-000006000000}"/>
    <hyperlink ref="C23" r:id="rId8" location="page=78" display="https://spruceblob01.blob.core.windows.net/stwpnjeda/pdfs/agendas/7102014agenda.pdf - page=78" xr:uid="{00000000-0004-0000-0000-000007000000}"/>
    <hyperlink ref="C6" r:id="rId9" location="page=64" display="https://spruceblob01.blob.core.windows.net/stwpnjeda/pdfs/agendas/09112014Agenda.pdf - page=64" xr:uid="{00000000-0004-0000-0000-000008000000}"/>
    <hyperlink ref="C24" r:id="rId10" location="page=68" display="https://spruceblob01.blob.core.windows.net/stwpnjeda/web/pdf/11102014_Agenda.pdf - page=68" xr:uid="{00000000-0004-0000-0000-000009000000}"/>
    <hyperlink ref="C25" r:id="rId11" location="page=74" display="https://spruceblob01.blob.core.windows.net/stwpnjeda/web/pdf/11102014_Agenda.pdf - page=74" xr:uid="{00000000-0004-0000-0000-00000A000000}"/>
    <hyperlink ref="C26" r:id="rId12" location="page=163" display="https://spruceblob01.blob.core.windows.net/stwpnjeda/pdfs/agendas/12092014Agenda.pdf - page=163" xr:uid="{00000000-0004-0000-0000-00000B000000}"/>
    <hyperlink ref="C7" r:id="rId13" location="page=171" display="https://spruceblob01.blob.core.windows.net/stwpnjeda/pdfs/agendas/12092014Agenda.pdf - page=171" xr:uid="{00000000-0004-0000-0000-00000C000000}"/>
    <hyperlink ref="C8" r:id="rId14" location="page=74" display="https://spruceblob01.blob.core.windows.net/stwpnjeda/web/pdf/EDA/01132015Agenda.pdf - page=74" xr:uid="{00000000-0004-0000-0000-00000D000000}"/>
    <hyperlink ref="C9" r:id="rId15" location="page=17" display="https://spruceblob01.blob.core.windows.net/stwpnjeda/pdfs/agendas/02262015Agenda.pdf - page=17" xr:uid="{00000000-0004-0000-0000-00000E000000}"/>
    <hyperlink ref="C88" r:id="rId16" location="page=15" display="https://spruceblob01.blob.core.windows.net/stwpnjeda/pdfs/agendas/03122015_Agenda.pdf - page=15" xr:uid="{00000000-0004-0000-0000-00000F000000}"/>
    <hyperlink ref="C27" r:id="rId17" location="page=20" display="https://spruceblob01.blob.core.windows.net/stwpnjeda/pdfs/agendas/03122015_Agenda.pdf - page=20" xr:uid="{00000000-0004-0000-0000-000010000000}"/>
    <hyperlink ref="C28" r:id="rId18" location="page=116" display="Carrino Plaza Apartments LLC " xr:uid="{00000000-0004-0000-0000-000011000000}"/>
    <hyperlink ref="C29" r:id="rId19" location="page=15agendas/04122015_Agenda.pdf" xr:uid="{00000000-0004-0000-0000-000012000000}"/>
    <hyperlink ref="C30" r:id="rId20" location="page=18" display="7 Long Street Doddtown LLC *" xr:uid="{00000000-0004-0000-0000-000013000000}"/>
    <hyperlink ref="C31" r:id="rId21" location="page=15/05292015_Agenda.pdf" xr:uid="{00000000-0004-0000-0000-000014000000}"/>
    <hyperlink ref="C33" r:id="rId22" location="page=15Agenda_06092015-%281%29.pdf" xr:uid="{00000000-0004-0000-0000-000015000000}"/>
    <hyperlink ref="C34" r:id="rId23" location="page=15/Agenda_06092015-%281%29.pdf" xr:uid="{00000000-0004-0000-0000-000016000000}"/>
    <hyperlink ref="C32" r:id="rId24" location="page=15/Agenda_06092015-%281%29.pdf" xr:uid="{00000000-0004-0000-0000-000017000000}"/>
    <hyperlink ref="C35" r:id="rId25" location="page=48" display="https://spruceblob01.blob.core.windows.net/stwpnjeda/pdfs/agendas/07092015_EDAAgenda.pdf - page=48" xr:uid="{00000000-0004-0000-0000-000018000000}"/>
    <hyperlink ref="C36" r:id="rId26" location="page=1508112015_Agenda.pdf" xr:uid="{00000000-0004-0000-0000-000019000000}"/>
    <hyperlink ref="C37" r:id="rId27" location="page=1508112015_Agenda.pdf" xr:uid="{00000000-0004-0000-0000-00001A000000}"/>
    <hyperlink ref="C85" r:id="rId28" location="page=90" display="https://spruceblob01.blob.core.windows.net/stwpnjeda/pdfs/agendas/2112014agenda.pdf - page=90" xr:uid="{00000000-0004-0000-0000-00001B000000}"/>
    <hyperlink ref="C39" r:id="rId29" location="page=1509102015_Agenda.pdf" xr:uid="{00000000-0004-0000-0000-00001C000000}"/>
    <hyperlink ref="C38" r:id="rId30" location="page=32" display="New Horizons Phase I Urban Renewal Associates, LP and Newark Housing Authority *" xr:uid="{00000000-0004-0000-0000-00001D000000}"/>
    <hyperlink ref="C41" r:id="rId31" location="page=15" xr:uid="{00000000-0004-0000-0000-00001E000000}"/>
    <hyperlink ref="C40" r:id="rId32" location="page=15/10152015_Agenda.pdf" xr:uid="{00000000-0004-0000-0000-00001F000000}"/>
    <hyperlink ref="C59" r:id="rId33" location="page=28" display="https://spruceblob01.blob.core.windows.net/stwpnjeda/pdfs/agendas/03122015_Agenda.pdf - page=28" xr:uid="{00000000-0004-0000-0000-000020000000}"/>
    <hyperlink ref="C60" r:id="rId34" location="page=30" display="https://spruceblob01.blob.core.windows.net/stwpnjeda/pdfs/agendas/03122015_Agenda.pdf - page=30" xr:uid="{00000000-0004-0000-0000-000021000000}"/>
    <hyperlink ref="C61" r:id="rId35" location="page=32" display="https://spruceblob01.blob.core.windows.net/stwpnjeda/pdfs/agendas/03122015_Agenda.pdf - page=32" xr:uid="{00000000-0004-0000-0000-000022000000}"/>
    <hyperlink ref="C11" r:id="rId36" location="page=31" xr:uid="{00000000-0004-0000-0000-000023000000}"/>
    <hyperlink ref="C82" r:id="rId37" location="page=39" xr:uid="{00000000-0004-0000-0000-000024000000}"/>
    <hyperlink ref="C10" r:id="rId38" location="page=47" xr:uid="{00000000-0004-0000-0000-000025000000}"/>
    <hyperlink ref="C42" r:id="rId39" location="page=22" display="https://spruceblob01.blob.core.windows.net/stwpnjeda/pdfs/agendas/01122016_Agenda.pdf - page=22" xr:uid="{00000000-0004-0000-0000-000026000000}"/>
    <hyperlink ref="C43" r:id="rId40" location="page=30" display="https://spruceblob01.blob.core.windows.net/stwpnjeda/pdfs/agendas/01122016_Agenda.pdf - page=30" xr:uid="{00000000-0004-0000-0000-000027000000}"/>
    <hyperlink ref="C44" r:id="rId41" location="page=38" display="https://spruceblob01.blob.core.windows.net/stwpnjeda/pdfs/agendas/01122016_Agenda.pdf - page=38" xr:uid="{00000000-0004-0000-0000-000028000000}"/>
    <hyperlink ref="C45" r:id="rId42" location="page=16" display="https://spruceblob01.blob.core.windows.net/stwpnjeda/pdfs/agendas/02092016_Agenda.pdf - page=16" xr:uid="{00000000-0004-0000-0000-000029000000}"/>
    <hyperlink ref="C46" r:id="rId43" location="page=24" display="https://spruceblob01.blob.core.windows.net/stwpnjeda/pdfs/agendas/02092016_Agenda.pdf - page=24" xr:uid="{00000000-0004-0000-0000-00002A000000}"/>
    <hyperlink ref="C92" r:id="rId44" location="page=22" display="Bayfront Redevelopment, LLC (Central Park, The Promenade, and The Green) *" xr:uid="{00000000-0004-0000-0000-00002B000000}"/>
    <hyperlink ref="C47" r:id="rId45" location="page=18" display="https://spruceblob01.blob.core.windows.net/stwpnjeda/pdfs/agendas/08092016_agenda.pdf - page=18" xr:uid="{00000000-0004-0000-0000-00002C000000}"/>
    <hyperlink ref="C66" r:id="rId46" location="page=14" display="https://spruceblob01.blob.core.windows.net/stwpnjeda/pdfs/agendas/01102017_agenda.pdf - page=14" xr:uid="{00000000-0004-0000-0000-00002D000000}"/>
    <hyperlink ref="C49" r:id="rId47" location="page=26" display="https://spruceblob01.blob.core.windows.net/stwpnjeda/pdfs/agendas/02142017_agenda.pdf - page=26" xr:uid="{00000000-0004-0000-0000-00002E000000}"/>
    <hyperlink ref="C87" r:id="rId48" location="page=26" display="https://spruceblob01.blob.core.windows.net/stwpnjeda/pdfs/agendas/04132017_agenda.pdf - page=26" xr:uid="{00000000-0004-0000-0000-00002F000000}"/>
    <hyperlink ref="C89" r:id="rId49" location="page=39" display="https://spruceblob01.blob.core.windows.net/stwpnjeda/pdfs/agendas/04132017_agenda.pdf - page=39" xr:uid="{00000000-0004-0000-0000-000030000000}"/>
    <hyperlink ref="C50" r:id="rId50" location="page=36" display="https://spruceblob01.blob.core.windows.net/stwpnjeda/pdfs/agendas/06132017_agenda.pdf - page=36" xr:uid="{00000000-0004-0000-0000-000031000000}"/>
    <hyperlink ref="C91" r:id="rId51" xr:uid="{00000000-0004-0000-0000-000032000000}"/>
    <hyperlink ref="C83" r:id="rId52" xr:uid="{00000000-0004-0000-0000-000033000000}"/>
    <hyperlink ref="C12" r:id="rId53" xr:uid="{00000000-0004-0000-0000-000034000000}"/>
    <hyperlink ref="C48" r:id="rId54" xr:uid="{00000000-0004-0000-0000-000035000000}"/>
    <hyperlink ref="C51" r:id="rId55" xr:uid="{00000000-0004-0000-0000-000036000000}"/>
    <hyperlink ref="C93" r:id="rId56" xr:uid="{00000000-0004-0000-0000-000037000000}"/>
    <hyperlink ref="C81" r:id="rId57" location="page=84" display="https://spruceblob01.blob.core.windows.net/stwpnjeda/pdfs/agendas/7102014agenda.pdf - page=84" xr:uid="{00000000-0004-0000-0000-000038000000}"/>
    <hyperlink ref="C86" r:id="rId58" location="page=201" display="https://spruceblob01.blob.core.windows.net/stwpnjeda/pdfs/agendas/5162014agenda.pdf - page=201" xr:uid="{00000000-0004-0000-0000-000039000000}"/>
    <hyperlink ref="C67" r:id="rId59" location="page=102" display="https://spruceblob01.blob.core.windows.net/stwpnjeda/pdfs/agendas/12112018_agenda.pdf - page=102" xr:uid="{BF950818-6770-4CD6-B0A6-41BD258413D5}"/>
    <hyperlink ref="C13" r:id="rId60" location="page=107" display="https://spruceblob01.blob.core.windows.net/stwpnjeda/pdfs/agendas/12112018_agenda.pdf - page=107" xr:uid="{116621A9-E259-4AFD-A7E0-6FFF7F446F43}"/>
    <hyperlink ref="C14" r:id="rId61" location="page=62" display="https://spruceblob01.blob.core.windows.net/stwpnjeda/pdfs/agendas/03122019_agenda.pdf - page=62" xr:uid="{0A378AA2-1D32-4472-9369-4DF423A7439D}"/>
    <hyperlink ref="C53" r:id="rId62" location="page=13" display="https://spruceblob01.blob.core.windows.net/stwpnjeda/pdfs/agendas/04102018_agenda.pdf - page=13" xr:uid="{C31C4BEE-2DF3-474B-84F3-C2984995FBAE}"/>
    <hyperlink ref="C54" r:id="rId63" location="page=23" display="https://spruceblob01.blob.core.windows.net/stwpnjeda/pdfs/agendas/04102018_agenda.pdf - page=23" xr:uid="{73B94EC5-27E1-4F3D-8DA7-A1FE11BE1B0B}"/>
    <hyperlink ref="C94" r:id="rId64" location="page=48" display="https://spruceblob01.blob.core.windows.net/stwpnjeda/pdfs/agendas/11142019_agenda.pdf - page=48" xr:uid="{FE85B28D-F89F-4756-B366-5448F0446A4D}"/>
  </hyperlinks>
  <pageMargins left="0.25" right="0.25" top="0.75" bottom="0.75" header="0.3" footer="0.3"/>
  <pageSetup paperSize="5" scale="65" orientation="landscape" r:id="rId65"/>
  <headerFooter>
    <oddHeader xml:space="preserve">&amp;CNEW JERSEY ECONOMIC DEVELOPMENT AUTHROITY
Approved ERG Projects under NJ Economic Opportunity Act </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0817ADFB03984091DA5DDA2C835A8A" ma:contentTypeVersion="10" ma:contentTypeDescription="Create a new document." ma:contentTypeScope="" ma:versionID="b821136f812f3da12d07c2d629131a6e">
  <xsd:schema xmlns:xsd="http://www.w3.org/2001/XMLSchema" xmlns:xs="http://www.w3.org/2001/XMLSchema" xmlns:p="http://schemas.microsoft.com/office/2006/metadata/properties" xmlns:ns3="88e38285-d0c3-4124-9c07-d60cd7fde9a6" xmlns:ns4="d19e27fe-a645-411a-877f-30edc9a48259" targetNamespace="http://schemas.microsoft.com/office/2006/metadata/properties" ma:root="true" ma:fieldsID="f1a0a4fdd39a273789f650db4051da8a" ns3:_="" ns4:_="">
    <xsd:import namespace="88e38285-d0c3-4124-9c07-d60cd7fde9a6"/>
    <xsd:import namespace="d19e27fe-a645-411a-877f-30edc9a4825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38285-d0c3-4124-9c07-d60cd7fde9a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9e27fe-a645-411a-877f-30edc9a482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2683D3-F527-40EB-B08D-CDADF591971C}">
  <ds:schemaRefs>
    <ds:schemaRef ds:uri="http://schemas.microsoft.com/office/infopath/2007/PartnerControls"/>
    <ds:schemaRef ds:uri="88e38285-d0c3-4124-9c07-d60cd7fde9a6"/>
    <ds:schemaRef ds:uri="http://purl.org/dc/terms/"/>
    <ds:schemaRef ds:uri="http://schemas.microsoft.com/office/2006/documentManagement/types"/>
    <ds:schemaRef ds:uri="http://schemas.openxmlformats.org/package/2006/metadata/core-properties"/>
    <ds:schemaRef ds:uri="http://purl.org/dc/elements/1.1/"/>
    <ds:schemaRef ds:uri="d19e27fe-a645-411a-877f-30edc9a48259"/>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EE0744D-5C18-45D7-8AE1-D6EDA6DDF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38285-d0c3-4124-9c07-d60cd7fde9a6"/>
    <ds:schemaRef ds:uri="d19e27fe-a645-411a-877f-30edc9a482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77154E-F46A-4216-AC83-31CEEA09A0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Sheet2</vt:lpstr>
      <vt:lpstr>Sheet2!Print_Area</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Gold</dc:creator>
  <cp:lastModifiedBy>Annie D'Agostino</cp:lastModifiedBy>
  <cp:lastPrinted>2022-03-01T20:06:57Z</cp:lastPrinted>
  <dcterms:created xsi:type="dcterms:W3CDTF">2012-04-03T14:32:09Z</dcterms:created>
  <dcterms:modified xsi:type="dcterms:W3CDTF">2022-04-26T16:00:47Z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0x0101009B0817ADFB03984091DA5DDA2C835A8A</vt:lpwstr>
  </property>
</Properties>
</file>